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showSheetTabs="0" xWindow="7080" yWindow="225" windowWidth="11835" windowHeight="8580" tabRatio="632" activeTab="4"/>
  </bookViews>
  <sheets>
    <sheet name="GİRİŞ" sheetId="3" r:id="rId1"/>
    <sheet name="Sayfa1" sheetId="1" r:id="rId2"/>
    <sheet name="Sayfa2" sheetId="2" r:id="rId3"/>
    <sheet name="EK LİSTE" sheetId="17" r:id="rId4"/>
    <sheet name="SINIF LİSTELERİ" sheetId="19" r:id="rId5"/>
    <sheet name="Sayfa3" sheetId="16" r:id="rId6"/>
    <sheet name="EK LİSTE 1" sheetId="18" r:id="rId7"/>
    <sheet name="Yoklama" sheetId="20" r:id="rId8"/>
    <sheet name="Ders Def." sheetId="21" r:id="rId9"/>
    <sheet name="K.Listesi" sheetId="22" r:id="rId10"/>
  </sheets>
  <definedNames>
    <definedName name="_xlnm._FilterDatabase" localSheetId="3" hidden="1">'EK LİSTE'!$A$1:$J$35</definedName>
    <definedName name="_xlnm._FilterDatabase" localSheetId="6" hidden="1">'EK LİSTE 1'!$A$1:$K$33</definedName>
    <definedName name="_xlnm._FilterDatabase" localSheetId="0" hidden="1">GİRİŞ!$E$69:$F$125</definedName>
    <definedName name="_xlnm._FilterDatabase" localSheetId="1" hidden="1">Sayfa1!$A$9:$K$55</definedName>
    <definedName name="_xlnm._FilterDatabase" localSheetId="5" hidden="1">Sayfa3!$A$9:$K$55</definedName>
    <definedName name="SAYFA1">'SINIF LİSTELERİ'!$A$1</definedName>
    <definedName name="SAYFA10">'SINIF LİSTELERİ'!$A$325</definedName>
    <definedName name="SAYFA11">'SINIF LİSTELERİ'!$A$361</definedName>
    <definedName name="SAYFA12">'SINIF LİSTELERİ'!$A$397</definedName>
    <definedName name="SAYFA13">'SINIF LİSTELERİ'!$A$433</definedName>
    <definedName name="SAYFA14">'SINIF LİSTELERİ'!$A$469</definedName>
    <definedName name="SAYFA15">'SINIF LİSTELERİ'!$A$505</definedName>
    <definedName name="SAYFA16">'SINIF LİSTELERİ'!$A$541</definedName>
    <definedName name="SAYFA17">'SINIF LİSTELERİ'!$A$577</definedName>
    <definedName name="SAYFA18">'SINIF LİSTELERİ'!$A$613</definedName>
    <definedName name="SAYFA19">'SINIF LİSTELERİ'!$A$649</definedName>
    <definedName name="SAYFA2">'SINIF LİSTELERİ'!$A$37</definedName>
    <definedName name="SAYFA20">'SINIF LİSTELERİ'!$A$685</definedName>
    <definedName name="SAYFA21">'SINIF LİSTELERİ'!$A$721</definedName>
    <definedName name="SAYFA22">'SINIF LİSTELERİ'!$A$757</definedName>
    <definedName name="SAYFA23">'SINIF LİSTELERİ'!$A$793</definedName>
    <definedName name="SAYFA24">'SINIF LİSTELERİ'!$A$829</definedName>
    <definedName name="SAYFA25">'SINIF LİSTELERİ'!$A$865</definedName>
    <definedName name="SAYFA26">'SINIF LİSTELERİ'!$A$901</definedName>
    <definedName name="SAYFA27">'SINIF LİSTELERİ'!$A$937</definedName>
    <definedName name="SAYFA28">'SINIF LİSTELERİ'!$A$973</definedName>
    <definedName name="SAYFA29">'SINIF LİSTELERİ'!$A$1009</definedName>
    <definedName name="SAYFA3">'SINIF LİSTELERİ'!$A$73</definedName>
    <definedName name="SAYFA30">'SINIF LİSTELERİ'!$A$1045</definedName>
    <definedName name="SAYFA31">'SINIF LİSTELERİ'!$A$1081</definedName>
    <definedName name="SAYFA4">'SINIF LİSTELERİ'!$A$109</definedName>
    <definedName name="SAYFA5">'SINIF LİSTELERİ'!$A$145</definedName>
    <definedName name="SAYFA6">'SINIF LİSTELERİ'!$A$181</definedName>
    <definedName name="SAYFA7">'SINIF LİSTELERİ'!$A$217</definedName>
    <definedName name="SAYFA8">'SINIF LİSTELERİ'!$A$253</definedName>
    <definedName name="SAYFA9">'SINIF LİSTELERİ'!$A$289</definedName>
    <definedName name="ÜCRET">GİRİŞ!$F$70:$F$125</definedName>
    <definedName name="_xlnm.Print_Area" localSheetId="8">'Ders Def.'!$A$1:$AJ$43</definedName>
    <definedName name="_xlnm.Print_Area" localSheetId="3">'EK LİSTE'!$A$1:$J$41</definedName>
    <definedName name="_xlnm.Print_Area" localSheetId="6">'EK LİSTE 1'!$B$1:$L$42</definedName>
    <definedName name="_xlnm.Print_Area" localSheetId="0">GİRİŞ!$A$1:$S$47</definedName>
    <definedName name="_xlnm.Print_Area" localSheetId="9">K.Listesi!$A$1:$D$34</definedName>
    <definedName name="_xlnm.Print_Area" localSheetId="1">Sayfa1!$A$1:$K$61</definedName>
    <definedName name="_xlnm.Print_Area" localSheetId="2">Sayfa2!$A$1:$I$31</definedName>
    <definedName name="_xlnm.Print_Area" localSheetId="5">Sayfa3!$A$1:$K$61</definedName>
    <definedName name="_xlnm.Print_Area" localSheetId="4">'SINIF LİSTELERİ'!$A$1:$I$1116</definedName>
    <definedName name="_xlnm.Print_Area" localSheetId="7">Yoklama!$A$1:$AC$64</definedName>
  </definedNames>
  <calcPr calcId="125725"/>
</workbook>
</file>

<file path=xl/calcChain.xml><?xml version="1.0" encoding="utf-8"?>
<calcChain xmlns="http://schemas.openxmlformats.org/spreadsheetml/2006/main">
  <c r="I34" i="19"/>
  <c r="I35" s="1"/>
  <c r="G2" i="18" s="1"/>
  <c r="G10" i="3"/>
  <c r="Y2" i="20"/>
  <c r="H10" i="16"/>
  <c r="G10"/>
  <c r="H10" i="1"/>
  <c r="G10"/>
  <c r="E43" i="3"/>
  <c r="C49" i="1" s="1"/>
  <c r="B49" s="1"/>
  <c r="E44" i="3"/>
  <c r="C50" i="1" s="1"/>
  <c r="B50" s="1"/>
  <c r="E45" i="3"/>
  <c r="C51" i="1" s="1"/>
  <c r="B51" s="1"/>
  <c r="E46" i="3"/>
  <c r="D46" s="1"/>
  <c r="E42"/>
  <c r="C48" i="1" s="1"/>
  <c r="B48" s="1"/>
  <c r="M12" i="16"/>
  <c r="F6" i="3"/>
  <c r="C12" i="16" s="1"/>
  <c r="F7" i="3"/>
  <c r="C13" i="16" s="1"/>
  <c r="B13" s="1"/>
  <c r="I70" i="19"/>
  <c r="I71" s="1"/>
  <c r="G3" i="18" s="1"/>
  <c r="E5" i="17" s="1"/>
  <c r="I106" i="19"/>
  <c r="I142"/>
  <c r="I178"/>
  <c r="I214"/>
  <c r="I215" s="1"/>
  <c r="G7" i="18" s="1"/>
  <c r="E9" i="17" s="1"/>
  <c r="I394" i="19"/>
  <c r="I430"/>
  <c r="I431" s="1"/>
  <c r="G13" i="18" s="1"/>
  <c r="E15" i="17" s="1"/>
  <c r="I466" i="19"/>
  <c r="I502"/>
  <c r="I503" s="1"/>
  <c r="G15" i="18" s="1"/>
  <c r="E17" i="17" s="1"/>
  <c r="I538" i="19"/>
  <c r="I539" s="1"/>
  <c r="G16" i="18" s="1"/>
  <c r="E18" i="17" s="1"/>
  <c r="I574" i="19"/>
  <c r="I610"/>
  <c r="I646"/>
  <c r="I647" s="1"/>
  <c r="G19" i="18" s="1"/>
  <c r="E21" i="17" s="1"/>
  <c r="I682" i="19"/>
  <c r="I718"/>
  <c r="I754"/>
  <c r="I790"/>
  <c r="I791" s="1"/>
  <c r="G23" i="18" s="1"/>
  <c r="E25" i="17" s="1"/>
  <c r="M13" i="16"/>
  <c r="M14"/>
  <c r="M11"/>
  <c r="M53"/>
  <c r="M52"/>
  <c r="M51"/>
  <c r="M50"/>
  <c r="M49"/>
  <c r="M48"/>
  <c r="M46"/>
  <c r="O32" i="18" s="1"/>
  <c r="M45" i="16"/>
  <c r="O31" i="18" s="1"/>
  <c r="M44" i="16"/>
  <c r="O30" i="18" s="1"/>
  <c r="M43" i="16"/>
  <c r="O29" i="18" s="1"/>
  <c r="M42" i="16"/>
  <c r="O28" i="18" s="1"/>
  <c r="M41" i="16"/>
  <c r="O27" i="18" s="1"/>
  <c r="M40" i="16"/>
  <c r="O26" i="18" s="1"/>
  <c r="M39" i="16"/>
  <c r="O25" i="18" s="1"/>
  <c r="M38" i="16"/>
  <c r="O24" i="18" s="1"/>
  <c r="M37" i="16"/>
  <c r="O23" i="18" s="1"/>
  <c r="M36" i="16"/>
  <c r="O22" i="18" s="1"/>
  <c r="M35" i="16"/>
  <c r="O21" i="18" s="1"/>
  <c r="M34" i="16"/>
  <c r="O20" i="18" s="1"/>
  <c r="M33" i="16"/>
  <c r="O19" i="18" s="1"/>
  <c r="M32" i="16"/>
  <c r="O18" i="18" s="1"/>
  <c r="M31" i="16"/>
  <c r="O17" i="18" s="1"/>
  <c r="M30" i="16"/>
  <c r="O16" i="18" s="1"/>
  <c r="M29" i="16"/>
  <c r="O15" i="18" s="1"/>
  <c r="M28" i="16"/>
  <c r="O14" i="18" s="1"/>
  <c r="M27" i="16"/>
  <c r="O13" i="18" s="1"/>
  <c r="M26" i="16"/>
  <c r="O12" i="18" s="1"/>
  <c r="M25" i="16"/>
  <c r="O11" i="18" s="1"/>
  <c r="M24" i="16"/>
  <c r="O10" i="18" s="1"/>
  <c r="M23" i="16"/>
  <c r="O9" i="18" s="1"/>
  <c r="M22" i="16"/>
  <c r="O8" i="18" s="1"/>
  <c r="M21" i="16"/>
  <c r="O7" i="18" s="1"/>
  <c r="M20" i="16"/>
  <c r="O6" i="18" s="1"/>
  <c r="M19" i="16"/>
  <c r="O5" i="18" s="1"/>
  <c r="M18" i="16"/>
  <c r="O4" i="18" s="1"/>
  <c r="M17" i="16"/>
  <c r="O3" i="18" s="1"/>
  <c r="L53" i="16"/>
  <c r="L52"/>
  <c r="L51"/>
  <c r="L50"/>
  <c r="L49"/>
  <c r="L48"/>
  <c r="L46"/>
  <c r="N32" i="18" s="1"/>
  <c r="L45" i="16"/>
  <c r="N31" i="18" s="1"/>
  <c r="L44" i="16"/>
  <c r="N30" i="18" s="1"/>
  <c r="L43" i="16"/>
  <c r="N29" i="18" s="1"/>
  <c r="L42" i="16"/>
  <c r="N28" i="18" s="1"/>
  <c r="L41" i="16"/>
  <c r="N27" i="18" s="1"/>
  <c r="L40" i="16"/>
  <c r="N26" i="18" s="1"/>
  <c r="L39" i="16"/>
  <c r="N25" i="18" s="1"/>
  <c r="L38" i="16"/>
  <c r="N24" i="18" s="1"/>
  <c r="L37" i="16"/>
  <c r="N23" i="18" s="1"/>
  <c r="L36" i="16"/>
  <c r="N22" i="18" s="1"/>
  <c r="L35" i="16"/>
  <c r="N21" i="18" s="1"/>
  <c r="L34" i="16"/>
  <c r="N20" i="18" s="1"/>
  <c r="L33" i="16"/>
  <c r="N19" i="18" s="1"/>
  <c r="L32" i="16"/>
  <c r="N18" i="18" s="1"/>
  <c r="L31" i="16"/>
  <c r="N17" i="18" s="1"/>
  <c r="L30" i="16"/>
  <c r="N16" i="18" s="1"/>
  <c r="L29" i="16"/>
  <c r="N15" i="18" s="1"/>
  <c r="L28" i="16"/>
  <c r="N14" i="18" s="1"/>
  <c r="L27" i="16"/>
  <c r="N13" i="18" s="1"/>
  <c r="L26" i="16"/>
  <c r="N12" i="18" s="1"/>
  <c r="L25" i="16"/>
  <c r="N11" i="18" s="1"/>
  <c r="L24" i="16"/>
  <c r="N10" i="18" s="1"/>
  <c r="L23" i="16"/>
  <c r="N9" i="18" s="1"/>
  <c r="L22" i="16"/>
  <c r="N8" i="18" s="1"/>
  <c r="L21" i="16"/>
  <c r="N7" i="18" s="1"/>
  <c r="L20" i="16"/>
  <c r="N6" i="18" s="1"/>
  <c r="L19" i="16"/>
  <c r="N5" i="18" s="1"/>
  <c r="L18" i="16"/>
  <c r="N4" i="18" s="1"/>
  <c r="L17" i="16"/>
  <c r="N3" i="18" s="1"/>
  <c r="M16" i="16"/>
  <c r="O2" i="18" s="1"/>
  <c r="L16" i="16"/>
  <c r="N2" i="18" s="1"/>
  <c r="L14" i="16"/>
  <c r="L13"/>
  <c r="L12"/>
  <c r="L11"/>
  <c r="F41" i="3"/>
  <c r="K47" i="16" s="1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C48"/>
  <c r="B48"/>
  <c r="C51"/>
  <c r="B51" s="1"/>
  <c r="F51" s="1"/>
  <c r="F51" i="1" s="1"/>
  <c r="L35" i="3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E3" i="18"/>
  <c r="D5" i="17" s="1"/>
  <c r="B5" s="1"/>
  <c r="E4" i="18"/>
  <c r="E5"/>
  <c r="D5" s="1"/>
  <c r="E6"/>
  <c r="D6" s="1"/>
  <c r="E7"/>
  <c r="D9" i="17" s="1"/>
  <c r="B9" s="1"/>
  <c r="E8" i="18"/>
  <c r="D8" s="1"/>
  <c r="E9"/>
  <c r="D9" s="1"/>
  <c r="E10"/>
  <c r="D10" s="1"/>
  <c r="E11"/>
  <c r="D13" i="17" s="1"/>
  <c r="B13" s="1"/>
  <c r="E12" i="18"/>
  <c r="D12" s="1"/>
  <c r="E13"/>
  <c r="D13" s="1"/>
  <c r="E14"/>
  <c r="D14" s="1"/>
  <c r="E15"/>
  <c r="D17" i="17" s="1"/>
  <c r="B17" s="1"/>
  <c r="E16" i="18"/>
  <c r="E17"/>
  <c r="D17" s="1"/>
  <c r="E18"/>
  <c r="D18" s="1"/>
  <c r="E19"/>
  <c r="D21" i="17" s="1"/>
  <c r="B21" s="1"/>
  <c r="E20" i="18"/>
  <c r="E21"/>
  <c r="D21" s="1"/>
  <c r="E22"/>
  <c r="D22" s="1"/>
  <c r="E23"/>
  <c r="D25" i="17" s="1"/>
  <c r="B25" s="1"/>
  <c r="E24" i="18"/>
  <c r="D24" s="1"/>
  <c r="E25"/>
  <c r="D25" s="1"/>
  <c r="E26"/>
  <c r="D26" s="1"/>
  <c r="E27"/>
  <c r="D29" i="17" s="1"/>
  <c r="B29" s="1"/>
  <c r="E28" i="18"/>
  <c r="D28" s="1"/>
  <c r="E29"/>
  <c r="D29" s="1"/>
  <c r="E30"/>
  <c r="D30" s="1"/>
  <c r="E31"/>
  <c r="D33" i="17" s="1"/>
  <c r="B33" s="1"/>
  <c r="E32" i="18"/>
  <c r="D32" s="1"/>
  <c r="E2"/>
  <c r="D2" s="1"/>
  <c r="C44" i="3"/>
  <c r="A50" i="16" s="1"/>
  <c r="C45" i="3"/>
  <c r="A51" i="16" s="1"/>
  <c r="A6" i="3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D44"/>
  <c r="D45"/>
  <c r="D42"/>
  <c r="E47"/>
  <c r="C47" s="1"/>
  <c r="D3" i="18"/>
  <c r="A3" s="1"/>
  <c r="D4"/>
  <c r="A4" s="1"/>
  <c r="D11"/>
  <c r="A11" s="1"/>
  <c r="D16"/>
  <c r="A16" s="1"/>
  <c r="D19"/>
  <c r="A19" s="1"/>
  <c r="D20"/>
  <c r="D27"/>
  <c r="A27" s="1"/>
  <c r="D31"/>
  <c r="A31" s="1"/>
  <c r="F5" i="3"/>
  <c r="A5" s="1"/>
  <c r="F8"/>
  <c r="C14" i="1" s="1"/>
  <c r="B14" s="1"/>
  <c r="A32" i="3"/>
  <c r="A33"/>
  <c r="A34"/>
  <c r="A35"/>
  <c r="A36"/>
  <c r="A37"/>
  <c r="A38"/>
  <c r="A39"/>
  <c r="A40"/>
  <c r="B1114" i="19"/>
  <c r="B1078"/>
  <c r="B1042"/>
  <c r="B1006"/>
  <c r="B970"/>
  <c r="B934"/>
  <c r="B898"/>
  <c r="B862"/>
  <c r="B826"/>
  <c r="B790"/>
  <c r="B754"/>
  <c r="B718"/>
  <c r="B682"/>
  <c r="B646"/>
  <c r="B610"/>
  <c r="B574"/>
  <c r="B538"/>
  <c r="B502"/>
  <c r="B466"/>
  <c r="B430"/>
  <c r="B394"/>
  <c r="B358"/>
  <c r="B322"/>
  <c r="B286"/>
  <c r="B250"/>
  <c r="B214"/>
  <c r="B178"/>
  <c r="B142"/>
  <c r="B106"/>
  <c r="B70"/>
  <c r="B34"/>
  <c r="G11" i="3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D10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/>
  <c r="D33"/>
  <c r="D34"/>
  <c r="D35"/>
  <c r="D36"/>
  <c r="D37"/>
  <c r="D38"/>
  <c r="D39"/>
  <c r="D40"/>
  <c r="C32"/>
  <c r="B32" s="1"/>
  <c r="C33"/>
  <c r="A39" i="1" s="1"/>
  <c r="C34" i="3"/>
  <c r="B34" s="1"/>
  <c r="C35"/>
  <c r="B35" s="1"/>
  <c r="C36"/>
  <c r="B36" s="1"/>
  <c r="C37"/>
  <c r="A43" i="1" s="1"/>
  <c r="C38" i="3"/>
  <c r="B38" s="1"/>
  <c r="C39"/>
  <c r="A45" i="1" s="1"/>
  <c r="C40" i="3"/>
  <c r="B40" s="1"/>
  <c r="D31" i="16"/>
  <c r="C31" s="1"/>
  <c r="B31" s="1"/>
  <c r="D32"/>
  <c r="C32" s="1"/>
  <c r="D33"/>
  <c r="C33" s="1"/>
  <c r="B33" s="1"/>
  <c r="D34"/>
  <c r="C34" s="1"/>
  <c r="B34" s="1"/>
  <c r="D35"/>
  <c r="C35" s="1"/>
  <c r="B35" s="1"/>
  <c r="D36"/>
  <c r="C36" s="1"/>
  <c r="D37"/>
  <c r="C37" s="1"/>
  <c r="B37" s="1"/>
  <c r="D38"/>
  <c r="C38" s="1"/>
  <c r="B38" s="1"/>
  <c r="D39"/>
  <c r="C39" s="1"/>
  <c r="B39" s="1"/>
  <c r="D40"/>
  <c r="C40" s="1"/>
  <c r="D41"/>
  <c r="C41" s="1"/>
  <c r="B41" s="1"/>
  <c r="D42"/>
  <c r="C42" s="1"/>
  <c r="D43"/>
  <c r="C43" s="1"/>
  <c r="B43" s="1"/>
  <c r="D44"/>
  <c r="C44" s="1"/>
  <c r="D45"/>
  <c r="C45" s="1"/>
  <c r="B45" s="1"/>
  <c r="D46"/>
  <c r="C46" s="1"/>
  <c r="B46" s="1"/>
  <c r="D17"/>
  <c r="C17" s="1"/>
  <c r="B17" s="1"/>
  <c r="D18"/>
  <c r="C18" s="1"/>
  <c r="D19"/>
  <c r="C19" s="1"/>
  <c r="B19" s="1"/>
  <c r="D20"/>
  <c r="C20" s="1"/>
  <c r="B20" s="1"/>
  <c r="D21"/>
  <c r="C21" s="1"/>
  <c r="B21" s="1"/>
  <c r="D22"/>
  <c r="C22" s="1"/>
  <c r="D23"/>
  <c r="C23" s="1"/>
  <c r="B23" s="1"/>
  <c r="D24"/>
  <c r="C24" s="1"/>
  <c r="B24" s="1"/>
  <c r="D25"/>
  <c r="C25" s="1"/>
  <c r="B25" s="1"/>
  <c r="D26"/>
  <c r="C26" s="1"/>
  <c r="D27"/>
  <c r="C27" s="1"/>
  <c r="B27" s="1"/>
  <c r="D28"/>
  <c r="C28" s="1"/>
  <c r="B28" s="1"/>
  <c r="D29"/>
  <c r="C29" s="1"/>
  <c r="B29" s="1"/>
  <c r="D30"/>
  <c r="C30" s="1"/>
  <c r="D16"/>
  <c r="C16" s="1"/>
  <c r="B16" s="1"/>
  <c r="E1" i="19"/>
  <c r="K39" i="16"/>
  <c r="K40"/>
  <c r="K41"/>
  <c r="K42"/>
  <c r="K43"/>
  <c r="K44"/>
  <c r="K45"/>
  <c r="K46"/>
  <c r="K38"/>
  <c r="J41" i="3"/>
  <c r="I250" i="19"/>
  <c r="I358"/>
  <c r="I359" s="1"/>
  <c r="G11" i="18" s="1"/>
  <c r="E13" i="17" s="1"/>
  <c r="I322" i="19"/>
  <c r="I286"/>
  <c r="I4" i="16"/>
  <c r="I4" i="1" s="1"/>
  <c r="D49" i="16"/>
  <c r="D49" i="1" s="1"/>
  <c r="D50" i="16"/>
  <c r="D50" i="1" s="1"/>
  <c r="D51" i="16"/>
  <c r="D52"/>
  <c r="D52" i="1" s="1"/>
  <c r="D53" i="16"/>
  <c r="D53" i="1" s="1"/>
  <c r="D48" i="16"/>
  <c r="D48" i="1" s="1"/>
  <c r="E2" i="17"/>
  <c r="A2"/>
  <c r="A1"/>
  <c r="I7" i="16"/>
  <c r="I7" i="1" s="1"/>
  <c r="G22" i="2" s="1"/>
  <c r="I2" i="16"/>
  <c r="I2" i="1" s="1"/>
  <c r="I3" i="16"/>
  <c r="I5"/>
  <c r="I5" i="1" s="1"/>
  <c r="I6" i="16"/>
  <c r="F30" i="2"/>
  <c r="E3"/>
  <c r="C3"/>
  <c r="E1"/>
  <c r="D1"/>
  <c r="C1"/>
  <c r="G41" i="18"/>
  <c r="G60" i="16"/>
  <c r="E40" i="17" s="1"/>
  <c r="I1" i="16"/>
  <c r="I1" i="1" s="1"/>
  <c r="G1" i="16"/>
  <c r="G1" i="1" s="1"/>
  <c r="E1" i="16"/>
  <c r="C1"/>
  <c r="G23" i="2"/>
  <c r="G21"/>
  <c r="G20"/>
  <c r="G19"/>
  <c r="G18"/>
  <c r="E1081" i="19"/>
  <c r="E1045"/>
  <c r="E1009"/>
  <c r="E973"/>
  <c r="E937"/>
  <c r="E901"/>
  <c r="E865"/>
  <c r="E829"/>
  <c r="E793"/>
  <c r="E757"/>
  <c r="E721"/>
  <c r="E685"/>
  <c r="E649"/>
  <c r="E613"/>
  <c r="E577"/>
  <c r="E541"/>
  <c r="E505"/>
  <c r="E469"/>
  <c r="E433"/>
  <c r="E397"/>
  <c r="E361"/>
  <c r="E325"/>
  <c r="E289"/>
  <c r="E253"/>
  <c r="E217"/>
  <c r="E181"/>
  <c r="E145"/>
  <c r="E109"/>
  <c r="E73"/>
  <c r="E37"/>
  <c r="I3" i="1"/>
  <c r="D8" i="3"/>
  <c r="D5"/>
  <c r="C14" i="16"/>
  <c r="A14" s="1"/>
  <c r="C11"/>
  <c r="A11" s="1"/>
  <c r="D18" i="1"/>
  <c r="C18" s="1"/>
  <c r="B18" s="1"/>
  <c r="D22"/>
  <c r="C22" s="1"/>
  <c r="B22" s="1"/>
  <c r="D26"/>
  <c r="C26" s="1"/>
  <c r="B26" s="1"/>
  <c r="D30"/>
  <c r="C30" s="1"/>
  <c r="B30" s="1"/>
  <c r="D32"/>
  <c r="C32" s="1"/>
  <c r="B32" s="1"/>
  <c r="D36"/>
  <c r="C36" s="1"/>
  <c r="B36" s="1"/>
  <c r="D40"/>
  <c r="C40" s="1"/>
  <c r="B40" s="1"/>
  <c r="D44"/>
  <c r="C44" s="1"/>
  <c r="B44" s="1"/>
  <c r="D16"/>
  <c r="C16" s="1"/>
  <c r="B16" s="1"/>
  <c r="B18" i="16"/>
  <c r="B22"/>
  <c r="B26"/>
  <c r="B30"/>
  <c r="B32"/>
  <c r="B36"/>
  <c r="B40"/>
  <c r="B42"/>
  <c r="B44"/>
  <c r="P6" i="3"/>
  <c r="F28" i="2"/>
  <c r="E38" i="17"/>
  <c r="F58" i="1"/>
  <c r="C20" i="18"/>
  <c r="A22" i="17" s="1"/>
  <c r="C21" i="18"/>
  <c r="A23" i="17" s="1"/>
  <c r="C22" i="18"/>
  <c r="A24" i="17" s="1"/>
  <c r="C23" i="18"/>
  <c r="A25" i="17" s="1"/>
  <c r="C24" i="18"/>
  <c r="A26" i="17" s="1"/>
  <c r="C25" i="18"/>
  <c r="A27" i="17" s="1"/>
  <c r="C26" i="18"/>
  <c r="A28" i="17" s="1"/>
  <c r="C27" i="18"/>
  <c r="A29" i="17" s="1"/>
  <c r="C28" i="18"/>
  <c r="A30" i="17" s="1"/>
  <c r="C29" i="18"/>
  <c r="A31" i="17" s="1"/>
  <c r="C30" i="18"/>
  <c r="A32" i="17" s="1"/>
  <c r="C31" i="18"/>
  <c r="A33" i="17" s="1"/>
  <c r="C32" i="18"/>
  <c r="A34" i="17" s="1"/>
  <c r="C3" i="18"/>
  <c r="A5" i="17" s="1"/>
  <c r="C4" i="18"/>
  <c r="A6" i="17" s="1"/>
  <c r="C5" i="18"/>
  <c r="A7" i="17" s="1"/>
  <c r="C6" i="18"/>
  <c r="A8" i="17" s="1"/>
  <c r="C7" i="18"/>
  <c r="A9" i="17" s="1"/>
  <c r="C8" i="18"/>
  <c r="A10" i="17" s="1"/>
  <c r="C9" i="18"/>
  <c r="A11" i="17" s="1"/>
  <c r="C10" i="18"/>
  <c r="A12" i="17" s="1"/>
  <c r="C11" i="18"/>
  <c r="A13" i="17" s="1"/>
  <c r="C12" i="18"/>
  <c r="A14" i="17" s="1"/>
  <c r="C13" i="18"/>
  <c r="A15" i="17" s="1"/>
  <c r="C14" i="18"/>
  <c r="A16" i="17" s="1"/>
  <c r="C15" i="18"/>
  <c r="A17" i="17" s="1"/>
  <c r="C16" i="18"/>
  <c r="A18" i="17" s="1"/>
  <c r="C17" i="18"/>
  <c r="A19" i="17" s="1"/>
  <c r="C2" i="18"/>
  <c r="A4" i="17" s="1"/>
  <c r="C18" i="18"/>
  <c r="A20" i="17" s="1"/>
  <c r="C19" i="18"/>
  <c r="A21" i="17" s="1"/>
  <c r="L6" i="19"/>
  <c r="L5"/>
  <c r="L4"/>
  <c r="L7"/>
  <c r="L8"/>
  <c r="L9"/>
  <c r="L10"/>
  <c r="L11"/>
  <c r="L12"/>
  <c r="L13"/>
  <c r="L14"/>
  <c r="L15"/>
  <c r="L16"/>
  <c r="L17"/>
  <c r="L18"/>
  <c r="L19"/>
  <c r="L20"/>
  <c r="L21"/>
  <c r="L22"/>
  <c r="L23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658"/>
  <c r="L652"/>
  <c r="L653"/>
  <c r="L654"/>
  <c r="L655"/>
  <c r="L656"/>
  <c r="L657"/>
  <c r="L659"/>
  <c r="L660"/>
  <c r="L661"/>
  <c r="L662"/>
  <c r="L663"/>
  <c r="L42"/>
  <c r="L46"/>
  <c r="L40"/>
  <c r="L41"/>
  <c r="L43"/>
  <c r="L44"/>
  <c r="L45"/>
  <c r="L47"/>
  <c r="L48"/>
  <c r="L49"/>
  <c r="L50"/>
  <c r="L51"/>
  <c r="L52"/>
  <c r="L53"/>
  <c r="L54"/>
  <c r="L55"/>
  <c r="L56"/>
  <c r="L57"/>
  <c r="L58"/>
  <c r="L59"/>
  <c r="L60"/>
  <c r="L61"/>
  <c r="L81"/>
  <c r="L76"/>
  <c r="L77"/>
  <c r="L78"/>
  <c r="L79"/>
  <c r="L80"/>
  <c r="L82"/>
  <c r="L83"/>
  <c r="L84"/>
  <c r="L85"/>
  <c r="L86"/>
  <c r="L87"/>
  <c r="L88"/>
  <c r="L89"/>
  <c r="L90"/>
  <c r="L91"/>
  <c r="L92"/>
  <c r="L93"/>
  <c r="L94"/>
  <c r="L95"/>
  <c r="L116"/>
  <c r="L112"/>
  <c r="L113"/>
  <c r="L114"/>
  <c r="L115"/>
  <c r="L117"/>
  <c r="L118"/>
  <c r="L119"/>
  <c r="L120"/>
  <c r="L121"/>
  <c r="L122"/>
  <c r="L123"/>
  <c r="L124"/>
  <c r="L125"/>
  <c r="L126"/>
  <c r="L127"/>
  <c r="L128"/>
  <c r="L129"/>
  <c r="L130"/>
  <c r="L131"/>
  <c r="L154"/>
  <c r="L148"/>
  <c r="L149"/>
  <c r="L150"/>
  <c r="L151"/>
  <c r="L152"/>
  <c r="L153"/>
  <c r="L155"/>
  <c r="L156"/>
  <c r="L157"/>
  <c r="L158"/>
  <c r="L159"/>
  <c r="L160"/>
  <c r="L161"/>
  <c r="L162"/>
  <c r="L163"/>
  <c r="L164"/>
  <c r="L165"/>
  <c r="L166"/>
  <c r="L167"/>
  <c r="L168"/>
  <c r="L367"/>
  <c r="L364"/>
  <c r="L365"/>
  <c r="L366"/>
  <c r="L368"/>
  <c r="L369"/>
  <c r="L370"/>
  <c r="L371"/>
  <c r="L372"/>
  <c r="L373"/>
  <c r="L374"/>
  <c r="L375"/>
  <c r="L376"/>
  <c r="L377"/>
  <c r="L378"/>
  <c r="L379"/>
  <c r="L380"/>
  <c r="L381"/>
  <c r="L382"/>
  <c r="L548"/>
  <c r="L544"/>
  <c r="L545"/>
  <c r="L546"/>
  <c r="L547"/>
  <c r="L549"/>
  <c r="L550"/>
  <c r="L551"/>
  <c r="L552"/>
  <c r="L553"/>
  <c r="L554"/>
  <c r="L555"/>
  <c r="L556"/>
  <c r="L557"/>
  <c r="L558"/>
  <c r="L559"/>
  <c r="L560"/>
  <c r="L621"/>
  <c r="L616"/>
  <c r="L617"/>
  <c r="L618"/>
  <c r="L619"/>
  <c r="L620"/>
  <c r="L622"/>
  <c r="L623"/>
  <c r="L624"/>
  <c r="L625"/>
  <c r="L626"/>
  <c r="L627"/>
  <c r="L628"/>
  <c r="L629"/>
  <c r="L630"/>
  <c r="L631"/>
  <c r="L731"/>
  <c r="L724"/>
  <c r="L725"/>
  <c r="L726"/>
  <c r="L727"/>
  <c r="L728"/>
  <c r="L729"/>
  <c r="L730"/>
  <c r="L732"/>
  <c r="L733"/>
  <c r="L734"/>
  <c r="L735"/>
  <c r="L695"/>
  <c r="L688"/>
  <c r="L689"/>
  <c r="L690"/>
  <c r="L691"/>
  <c r="L692"/>
  <c r="L693"/>
  <c r="L694"/>
  <c r="L696"/>
  <c r="L697"/>
  <c r="L698"/>
  <c r="L699"/>
  <c r="L700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472"/>
  <c r="L473"/>
  <c r="L474"/>
  <c r="L475"/>
  <c r="L476"/>
  <c r="L477"/>
  <c r="L478"/>
  <c r="L479"/>
  <c r="L480"/>
  <c r="L481"/>
  <c r="L482"/>
  <c r="L483"/>
  <c r="L484"/>
  <c r="L485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760"/>
  <c r="L761"/>
  <c r="L762"/>
  <c r="L763"/>
  <c r="L764"/>
  <c r="L765"/>
  <c r="L766"/>
  <c r="L767"/>
  <c r="L768"/>
  <c r="L769"/>
  <c r="L770"/>
  <c r="K6"/>
  <c r="K5"/>
  <c r="K4"/>
  <c r="K7"/>
  <c r="K8"/>
  <c r="K9"/>
  <c r="K10"/>
  <c r="K11"/>
  <c r="K12"/>
  <c r="K13"/>
  <c r="K14"/>
  <c r="K15"/>
  <c r="K16"/>
  <c r="K17"/>
  <c r="K18"/>
  <c r="K19"/>
  <c r="K20"/>
  <c r="K21"/>
  <c r="K22"/>
  <c r="K23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658"/>
  <c r="K652"/>
  <c r="K653"/>
  <c r="K654"/>
  <c r="K655"/>
  <c r="K656"/>
  <c r="K657"/>
  <c r="K659"/>
  <c r="K660"/>
  <c r="K661"/>
  <c r="K662"/>
  <c r="K663"/>
  <c r="K42"/>
  <c r="K46"/>
  <c r="K40"/>
  <c r="K41"/>
  <c r="K43"/>
  <c r="K44"/>
  <c r="K45"/>
  <c r="K47"/>
  <c r="K48"/>
  <c r="K49"/>
  <c r="K50"/>
  <c r="K51"/>
  <c r="K52"/>
  <c r="K53"/>
  <c r="K54"/>
  <c r="K55"/>
  <c r="K56"/>
  <c r="K57"/>
  <c r="K58"/>
  <c r="K59"/>
  <c r="K60"/>
  <c r="K61"/>
  <c r="K81"/>
  <c r="K76"/>
  <c r="K77"/>
  <c r="K78"/>
  <c r="K79"/>
  <c r="K80"/>
  <c r="K82"/>
  <c r="K83"/>
  <c r="K84"/>
  <c r="K85"/>
  <c r="K86"/>
  <c r="K87"/>
  <c r="K88"/>
  <c r="K89"/>
  <c r="K90"/>
  <c r="K91"/>
  <c r="K92"/>
  <c r="K93"/>
  <c r="K94"/>
  <c r="K95"/>
  <c r="K116"/>
  <c r="K112"/>
  <c r="K113"/>
  <c r="K114"/>
  <c r="K115"/>
  <c r="K117"/>
  <c r="K118"/>
  <c r="K119"/>
  <c r="K120"/>
  <c r="K121"/>
  <c r="K122"/>
  <c r="K123"/>
  <c r="K124"/>
  <c r="K125"/>
  <c r="K126"/>
  <c r="K127"/>
  <c r="K128"/>
  <c r="K129"/>
  <c r="K130"/>
  <c r="K131"/>
  <c r="K154"/>
  <c r="K148"/>
  <c r="K149"/>
  <c r="K150"/>
  <c r="K151"/>
  <c r="K152"/>
  <c r="K153"/>
  <c r="K155"/>
  <c r="K156"/>
  <c r="K157"/>
  <c r="K158"/>
  <c r="K159"/>
  <c r="K160"/>
  <c r="K161"/>
  <c r="K162"/>
  <c r="K163"/>
  <c r="K164"/>
  <c r="K165"/>
  <c r="K166"/>
  <c r="K167"/>
  <c r="K168"/>
  <c r="K367"/>
  <c r="K364"/>
  <c r="K365"/>
  <c r="K366"/>
  <c r="K368"/>
  <c r="K369"/>
  <c r="K370"/>
  <c r="K371"/>
  <c r="K372"/>
  <c r="K373"/>
  <c r="K374"/>
  <c r="K375"/>
  <c r="K376"/>
  <c r="K377"/>
  <c r="K378"/>
  <c r="K379"/>
  <c r="K380"/>
  <c r="K381"/>
  <c r="K382"/>
  <c r="K548"/>
  <c r="K544"/>
  <c r="K545"/>
  <c r="K546"/>
  <c r="K547"/>
  <c r="K549"/>
  <c r="K550"/>
  <c r="K551"/>
  <c r="K552"/>
  <c r="K553"/>
  <c r="K554"/>
  <c r="K555"/>
  <c r="K556"/>
  <c r="K557"/>
  <c r="K558"/>
  <c r="K559"/>
  <c r="K560"/>
  <c r="K621"/>
  <c r="K616"/>
  <c r="K617"/>
  <c r="K618"/>
  <c r="K619"/>
  <c r="K620"/>
  <c r="K622"/>
  <c r="K623"/>
  <c r="K624"/>
  <c r="K625"/>
  <c r="K626"/>
  <c r="K627"/>
  <c r="K628"/>
  <c r="K629"/>
  <c r="K630"/>
  <c r="K631"/>
  <c r="K731"/>
  <c r="K724"/>
  <c r="K725"/>
  <c r="K726"/>
  <c r="K727"/>
  <c r="K728"/>
  <c r="K729"/>
  <c r="K730"/>
  <c r="K732"/>
  <c r="K733"/>
  <c r="K734"/>
  <c r="K735"/>
  <c r="K695"/>
  <c r="K688"/>
  <c r="K689"/>
  <c r="K690"/>
  <c r="K691"/>
  <c r="K692"/>
  <c r="K693"/>
  <c r="K694"/>
  <c r="K696"/>
  <c r="K697"/>
  <c r="K698"/>
  <c r="K699"/>
  <c r="K700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472"/>
  <c r="K473"/>
  <c r="K474"/>
  <c r="K475"/>
  <c r="K476"/>
  <c r="K477"/>
  <c r="K478"/>
  <c r="K479"/>
  <c r="K480"/>
  <c r="K481"/>
  <c r="K482"/>
  <c r="K483"/>
  <c r="K484"/>
  <c r="K485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760"/>
  <c r="K761"/>
  <c r="K762"/>
  <c r="K763"/>
  <c r="K764"/>
  <c r="K765"/>
  <c r="K766"/>
  <c r="K767"/>
  <c r="K768"/>
  <c r="K769"/>
  <c r="K770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20"/>
  <c r="J221"/>
  <c r="J222"/>
  <c r="J223"/>
  <c r="J224"/>
  <c r="J225"/>
  <c r="J226"/>
  <c r="J227"/>
  <c r="J228"/>
  <c r="J229"/>
  <c r="J230"/>
  <c r="J231"/>
  <c r="J232"/>
  <c r="J256"/>
  <c r="J257"/>
  <c r="J258"/>
  <c r="J259"/>
  <c r="J260"/>
  <c r="J261"/>
  <c r="J262"/>
  <c r="J263"/>
  <c r="J264"/>
  <c r="J265"/>
  <c r="J266"/>
  <c r="J267"/>
  <c r="J268"/>
  <c r="J292"/>
  <c r="J293"/>
  <c r="J294"/>
  <c r="J295"/>
  <c r="J296"/>
  <c r="J297"/>
  <c r="J298"/>
  <c r="J299"/>
  <c r="J300"/>
  <c r="J301"/>
  <c r="J302"/>
  <c r="J303"/>
  <c r="J328"/>
  <c r="J329"/>
  <c r="J330"/>
  <c r="J331"/>
  <c r="J332"/>
  <c r="J333"/>
  <c r="J334"/>
  <c r="J335"/>
  <c r="J336"/>
  <c r="J337"/>
  <c r="J338"/>
  <c r="J339"/>
  <c r="J340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472"/>
  <c r="J473"/>
  <c r="J474"/>
  <c r="J475"/>
  <c r="J476"/>
  <c r="J477"/>
  <c r="J478"/>
  <c r="J479"/>
  <c r="J480"/>
  <c r="J481"/>
  <c r="J482"/>
  <c r="J483"/>
  <c r="J484"/>
  <c r="J485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16"/>
  <c r="J617"/>
  <c r="J618"/>
  <c r="J619"/>
  <c r="J620"/>
  <c r="J621"/>
  <c r="J622"/>
  <c r="J623"/>
  <c r="J624"/>
  <c r="J625"/>
  <c r="J626"/>
  <c r="J627"/>
  <c r="J628"/>
  <c r="J629"/>
  <c r="J630"/>
  <c r="J631"/>
  <c r="J652"/>
  <c r="J653"/>
  <c r="J654"/>
  <c r="J655"/>
  <c r="J656"/>
  <c r="J657"/>
  <c r="J658"/>
  <c r="J659"/>
  <c r="J660"/>
  <c r="J661"/>
  <c r="J662"/>
  <c r="J663"/>
  <c r="J688"/>
  <c r="J689"/>
  <c r="J690"/>
  <c r="J691"/>
  <c r="J692"/>
  <c r="J693"/>
  <c r="J694"/>
  <c r="J695"/>
  <c r="J696"/>
  <c r="J697"/>
  <c r="J698"/>
  <c r="J699"/>
  <c r="J700"/>
  <c r="J724"/>
  <c r="J725"/>
  <c r="J726"/>
  <c r="J727"/>
  <c r="J728"/>
  <c r="J729"/>
  <c r="J730"/>
  <c r="J731"/>
  <c r="J732"/>
  <c r="J733"/>
  <c r="J734"/>
  <c r="J735"/>
  <c r="J736"/>
  <c r="J737"/>
  <c r="J760"/>
  <c r="J761"/>
  <c r="J762"/>
  <c r="J763"/>
  <c r="J764"/>
  <c r="J765"/>
  <c r="J766"/>
  <c r="J767"/>
  <c r="J768"/>
  <c r="J769"/>
  <c r="J770"/>
  <c r="J771"/>
  <c r="J772"/>
  <c r="J773"/>
  <c r="J774"/>
  <c r="C5" i="17"/>
  <c r="C6"/>
  <c r="C22"/>
  <c r="C29"/>
  <c r="C33"/>
  <c r="I755" i="19"/>
  <c r="G22" i="18" s="1"/>
  <c r="E24" i="17" s="1"/>
  <c r="I719" i="19"/>
  <c r="G21" i="18" s="1"/>
  <c r="E23" i="17" s="1"/>
  <c r="I683" i="19"/>
  <c r="G20" i="18" s="1"/>
  <c r="E22" i="17" s="1"/>
  <c r="I611" i="19"/>
  <c r="G18" i="18" s="1"/>
  <c r="E20" i="17" s="1"/>
  <c r="I575" i="19"/>
  <c r="G17" i="18" s="1"/>
  <c r="E19" i="17" s="1"/>
  <c r="I467" i="19"/>
  <c r="G14" i="18" s="1"/>
  <c r="I395" i="19"/>
  <c r="G12" i="18" s="1"/>
  <c r="E14" i="17" s="1"/>
  <c r="I323" i="19"/>
  <c r="G10" i="18" s="1"/>
  <c r="E12" i="17" s="1"/>
  <c r="I287" i="19"/>
  <c r="G9" i="18" s="1"/>
  <c r="E11" i="17" s="1"/>
  <c r="I251" i="19"/>
  <c r="G8" i="18" s="1"/>
  <c r="I179" i="19"/>
  <c r="G6" i="18" s="1"/>
  <c r="E8" i="17" s="1"/>
  <c r="I143" i="19"/>
  <c r="G5" i="18" s="1"/>
  <c r="I107" i="19"/>
  <c r="G4" i="18" s="1"/>
  <c r="E6" i="17" s="1"/>
  <c r="B1084" i="19"/>
  <c r="C1081" s="1"/>
  <c r="E1082"/>
  <c r="B1048"/>
  <c r="E1046"/>
  <c r="B1012"/>
  <c r="E1010"/>
  <c r="B976"/>
  <c r="C973" s="1"/>
  <c r="E974"/>
  <c r="B940"/>
  <c r="C937" s="1"/>
  <c r="E938"/>
  <c r="B904"/>
  <c r="C901" s="1"/>
  <c r="E902"/>
  <c r="B868"/>
  <c r="C865" s="1"/>
  <c r="E866"/>
  <c r="B832"/>
  <c r="E830"/>
  <c r="B796"/>
  <c r="C793" s="1"/>
  <c r="E794"/>
  <c r="B760"/>
  <c r="C757" s="1"/>
  <c r="E758"/>
  <c r="B724"/>
  <c r="E722"/>
  <c r="B688"/>
  <c r="C685" s="1"/>
  <c r="E686"/>
  <c r="B652"/>
  <c r="C649" s="1"/>
  <c r="E650"/>
  <c r="B616"/>
  <c r="E614"/>
  <c r="B580"/>
  <c r="C577" s="1"/>
  <c r="E578"/>
  <c r="B544"/>
  <c r="C541" s="1"/>
  <c r="E542"/>
  <c r="B508"/>
  <c r="C505" s="1"/>
  <c r="E506"/>
  <c r="B472"/>
  <c r="E470"/>
  <c r="B436"/>
  <c r="C433" s="1"/>
  <c r="E434"/>
  <c r="B400"/>
  <c r="C397" s="1"/>
  <c r="E398"/>
  <c r="B364"/>
  <c r="C361" s="1"/>
  <c r="E362"/>
  <c r="B328"/>
  <c r="C325" s="1"/>
  <c r="E326"/>
  <c r="B292"/>
  <c r="C289" s="1"/>
  <c r="E290"/>
  <c r="B256"/>
  <c r="C253" s="1"/>
  <c r="E254"/>
  <c r="B220"/>
  <c r="C217" s="1"/>
  <c r="E218"/>
  <c r="B184"/>
  <c r="E182"/>
  <c r="E146"/>
  <c r="B148"/>
  <c r="B112"/>
  <c r="C109" s="1"/>
  <c r="E110"/>
  <c r="E74"/>
  <c r="B76"/>
  <c r="E38"/>
  <c r="B40"/>
  <c r="C37" s="1"/>
  <c r="B4"/>
  <c r="E2"/>
  <c r="L220"/>
  <c r="L256"/>
  <c r="L292"/>
  <c r="L328"/>
  <c r="L796"/>
  <c r="L832"/>
  <c r="L868"/>
  <c r="L904"/>
  <c r="L940"/>
  <c r="L976"/>
  <c r="L1012"/>
  <c r="L1048"/>
  <c r="L1084"/>
  <c r="K220"/>
  <c r="K256"/>
  <c r="K292"/>
  <c r="K328"/>
  <c r="K796"/>
  <c r="K832"/>
  <c r="K868"/>
  <c r="K904"/>
  <c r="K940"/>
  <c r="K976"/>
  <c r="K1012"/>
  <c r="K1048"/>
  <c r="K1084"/>
  <c r="J29"/>
  <c r="J30"/>
  <c r="J31"/>
  <c r="J32"/>
  <c r="J33"/>
  <c r="K24"/>
  <c r="K25"/>
  <c r="K26"/>
  <c r="K27"/>
  <c r="K28"/>
  <c r="K29"/>
  <c r="K30"/>
  <c r="K31"/>
  <c r="K32"/>
  <c r="K33"/>
  <c r="L24"/>
  <c r="L25"/>
  <c r="L26"/>
  <c r="L27"/>
  <c r="L28"/>
  <c r="L29"/>
  <c r="L30"/>
  <c r="L31"/>
  <c r="L32"/>
  <c r="L33"/>
  <c r="I1114"/>
  <c r="I1116" s="1"/>
  <c r="G32" i="18" s="1"/>
  <c r="E34" i="17" s="1"/>
  <c r="L869" i="19"/>
  <c r="L870"/>
  <c r="L871"/>
  <c r="L872"/>
  <c r="L873"/>
  <c r="L874"/>
  <c r="L875"/>
  <c r="L876"/>
  <c r="L877"/>
  <c r="L878"/>
  <c r="L879"/>
  <c r="L880"/>
  <c r="L881"/>
  <c r="L882"/>
  <c r="L883"/>
  <c r="L884"/>
  <c r="L885"/>
  <c r="L886"/>
  <c r="L887"/>
  <c r="L888"/>
  <c r="L889"/>
  <c r="L890"/>
  <c r="L891"/>
  <c r="L892"/>
  <c r="L893"/>
  <c r="L894"/>
  <c r="L895"/>
  <c r="L896"/>
  <c r="L897"/>
  <c r="L905"/>
  <c r="L906"/>
  <c r="L907"/>
  <c r="L908"/>
  <c r="L909"/>
  <c r="L910"/>
  <c r="L911"/>
  <c r="L912"/>
  <c r="L913"/>
  <c r="L914"/>
  <c r="L915"/>
  <c r="L916"/>
  <c r="L917"/>
  <c r="L918"/>
  <c r="L919"/>
  <c r="L920"/>
  <c r="L921"/>
  <c r="L922"/>
  <c r="L923"/>
  <c r="L924"/>
  <c r="L925"/>
  <c r="L926"/>
  <c r="L927"/>
  <c r="L928"/>
  <c r="L929"/>
  <c r="L930"/>
  <c r="L931"/>
  <c r="L932"/>
  <c r="L933"/>
  <c r="L941"/>
  <c r="L942"/>
  <c r="L943"/>
  <c r="L944"/>
  <c r="L945"/>
  <c r="L946"/>
  <c r="L947"/>
  <c r="L948"/>
  <c r="L949"/>
  <c r="L950"/>
  <c r="L951"/>
  <c r="L952"/>
  <c r="L953"/>
  <c r="L954"/>
  <c r="L955"/>
  <c r="L956"/>
  <c r="L957"/>
  <c r="L958"/>
  <c r="L959"/>
  <c r="L960"/>
  <c r="L961"/>
  <c r="L962"/>
  <c r="L963"/>
  <c r="L964"/>
  <c r="L965"/>
  <c r="L966"/>
  <c r="L967"/>
  <c r="L968"/>
  <c r="L969"/>
  <c r="L977"/>
  <c r="L978"/>
  <c r="L979"/>
  <c r="L980"/>
  <c r="L981"/>
  <c r="L982"/>
  <c r="L983"/>
  <c r="L984"/>
  <c r="L985"/>
  <c r="L986"/>
  <c r="L987"/>
  <c r="L988"/>
  <c r="L989"/>
  <c r="L990"/>
  <c r="L991"/>
  <c r="L992"/>
  <c r="L993"/>
  <c r="L994"/>
  <c r="L995"/>
  <c r="L996"/>
  <c r="L997"/>
  <c r="L998"/>
  <c r="L999"/>
  <c r="L1000"/>
  <c r="L1001"/>
  <c r="L1002"/>
  <c r="L1003"/>
  <c r="L1004"/>
  <c r="L1005"/>
  <c r="L1013"/>
  <c r="L1014"/>
  <c r="L1015"/>
  <c r="L1016"/>
  <c r="L1017"/>
  <c r="L1018"/>
  <c r="L1019"/>
  <c r="L1020"/>
  <c r="L1021"/>
  <c r="L1022"/>
  <c r="L1023"/>
  <c r="L1024"/>
  <c r="L1025"/>
  <c r="L1026"/>
  <c r="L1027"/>
  <c r="L1028"/>
  <c r="L1029"/>
  <c r="L1030"/>
  <c r="L1031"/>
  <c r="L1032"/>
  <c r="L1033"/>
  <c r="L1034"/>
  <c r="L1035"/>
  <c r="L1036"/>
  <c r="L1037"/>
  <c r="L1038"/>
  <c r="L1039"/>
  <c r="L1040"/>
  <c r="L1041"/>
  <c r="L1085"/>
  <c r="L1086"/>
  <c r="L1087"/>
  <c r="L1088"/>
  <c r="L1089"/>
  <c r="L1090"/>
  <c r="L1091"/>
  <c r="L1092"/>
  <c r="L1093"/>
  <c r="L1094"/>
  <c r="L1095"/>
  <c r="L1096"/>
  <c r="L1097"/>
  <c r="L1098"/>
  <c r="L1099"/>
  <c r="L1100"/>
  <c r="L1101"/>
  <c r="L1102"/>
  <c r="L1103"/>
  <c r="L1104"/>
  <c r="L1105"/>
  <c r="L1106"/>
  <c r="L1107"/>
  <c r="L1108"/>
  <c r="L1109"/>
  <c r="L1110"/>
  <c r="L1111"/>
  <c r="L1112"/>
  <c r="L1113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4" s="1"/>
  <c r="J930"/>
  <c r="J931"/>
  <c r="J932"/>
  <c r="J933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I898"/>
  <c r="I934"/>
  <c r="I935" s="1"/>
  <c r="G27" i="18" s="1"/>
  <c r="E29" i="17" s="1"/>
  <c r="I970" i="19"/>
  <c r="I971" s="1"/>
  <c r="G28" i="18" s="1"/>
  <c r="E30" i="17" s="1"/>
  <c r="I1006" i="19"/>
  <c r="I1007" s="1"/>
  <c r="G29" i="18" s="1"/>
  <c r="I1042" i="19"/>
  <c r="I1078"/>
  <c r="I1079" s="1"/>
  <c r="G31" i="18" s="1"/>
  <c r="E33" i="17" s="1"/>
  <c r="L1049" i="19"/>
  <c r="L1050"/>
  <c r="L1051"/>
  <c r="L1052"/>
  <c r="L1053"/>
  <c r="L1054"/>
  <c r="L1055"/>
  <c r="L1056"/>
  <c r="L1057"/>
  <c r="L1058"/>
  <c r="L1059"/>
  <c r="L1060"/>
  <c r="L1061"/>
  <c r="L1062"/>
  <c r="L1063"/>
  <c r="L1064"/>
  <c r="L1065"/>
  <c r="L1066"/>
  <c r="L1067"/>
  <c r="L1068"/>
  <c r="L1069"/>
  <c r="L1070"/>
  <c r="L1071"/>
  <c r="L1072"/>
  <c r="L1073"/>
  <c r="L1074"/>
  <c r="L1075"/>
  <c r="L1076"/>
  <c r="L1077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C1045"/>
  <c r="I1043"/>
  <c r="G30" i="18" s="1"/>
  <c r="E32" i="17" s="1"/>
  <c r="C1009" i="19"/>
  <c r="I899"/>
  <c r="G26" i="18" s="1"/>
  <c r="E28" i="17" s="1"/>
  <c r="I862" i="19"/>
  <c r="I863" s="1"/>
  <c r="G25" i="18" s="1"/>
  <c r="E27" i="17" s="1"/>
  <c r="L833" i="19"/>
  <c r="L834"/>
  <c r="L835"/>
  <c r="L836"/>
  <c r="L837"/>
  <c r="L838"/>
  <c r="L839"/>
  <c r="L840"/>
  <c r="L841"/>
  <c r="L842"/>
  <c r="L843"/>
  <c r="L844"/>
  <c r="L845"/>
  <c r="L846"/>
  <c r="L847"/>
  <c r="L848"/>
  <c r="L849"/>
  <c r="L850"/>
  <c r="L851"/>
  <c r="L852"/>
  <c r="L853"/>
  <c r="L854"/>
  <c r="L855"/>
  <c r="L856"/>
  <c r="L857"/>
  <c r="L858"/>
  <c r="L859"/>
  <c r="L860"/>
  <c r="L861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C829"/>
  <c r="I826"/>
  <c r="I827" s="1"/>
  <c r="G24" i="18" s="1"/>
  <c r="E26" i="17" s="1"/>
  <c r="L797" i="19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L771"/>
  <c r="L772"/>
  <c r="L773"/>
  <c r="L774"/>
  <c r="L775"/>
  <c r="L776"/>
  <c r="L777"/>
  <c r="L778"/>
  <c r="L779"/>
  <c r="L780"/>
  <c r="L781"/>
  <c r="L782"/>
  <c r="L783"/>
  <c r="L784"/>
  <c r="L785"/>
  <c r="L786"/>
  <c r="L787"/>
  <c r="L788"/>
  <c r="L789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J775"/>
  <c r="J776"/>
  <c r="J777"/>
  <c r="J778"/>
  <c r="J779"/>
  <c r="J780"/>
  <c r="J781"/>
  <c r="J782"/>
  <c r="J783"/>
  <c r="J784"/>
  <c r="J785"/>
  <c r="J786"/>
  <c r="J787"/>
  <c r="J788"/>
  <c r="J789"/>
  <c r="L736"/>
  <c r="L737"/>
  <c r="L738"/>
  <c r="L739"/>
  <c r="L740"/>
  <c r="L741"/>
  <c r="L742"/>
  <c r="L743"/>
  <c r="L744"/>
  <c r="L745"/>
  <c r="L746"/>
  <c r="L747"/>
  <c r="L748"/>
  <c r="L749"/>
  <c r="L750"/>
  <c r="L751"/>
  <c r="L752"/>
  <c r="L753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J738"/>
  <c r="J739"/>
  <c r="J740"/>
  <c r="J741"/>
  <c r="J742"/>
  <c r="J743"/>
  <c r="J744"/>
  <c r="J745"/>
  <c r="J746"/>
  <c r="J747"/>
  <c r="J748"/>
  <c r="J749"/>
  <c r="J750"/>
  <c r="J751"/>
  <c r="J752"/>
  <c r="J753"/>
  <c r="C721"/>
  <c r="L701"/>
  <c r="L702"/>
  <c r="L703"/>
  <c r="L704"/>
  <c r="L705"/>
  <c r="L706"/>
  <c r="L707"/>
  <c r="L708"/>
  <c r="L709"/>
  <c r="L710"/>
  <c r="L711"/>
  <c r="L712"/>
  <c r="L713"/>
  <c r="L714"/>
  <c r="L715"/>
  <c r="L716"/>
  <c r="L717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L664"/>
  <c r="L665"/>
  <c r="L666"/>
  <c r="L667"/>
  <c r="L668"/>
  <c r="L669"/>
  <c r="L670"/>
  <c r="L671"/>
  <c r="L672"/>
  <c r="L673"/>
  <c r="L674"/>
  <c r="L675"/>
  <c r="L676"/>
  <c r="L677"/>
  <c r="L678"/>
  <c r="L679"/>
  <c r="L680"/>
  <c r="L681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L632"/>
  <c r="L633"/>
  <c r="L634"/>
  <c r="L635"/>
  <c r="L636"/>
  <c r="L637"/>
  <c r="L638"/>
  <c r="L639"/>
  <c r="L640"/>
  <c r="L641"/>
  <c r="L642"/>
  <c r="L643"/>
  <c r="L644"/>
  <c r="L645"/>
  <c r="K632"/>
  <c r="K633"/>
  <c r="K634"/>
  <c r="K635"/>
  <c r="K636"/>
  <c r="K637"/>
  <c r="K638"/>
  <c r="K639"/>
  <c r="K640"/>
  <c r="K641"/>
  <c r="K642"/>
  <c r="K643"/>
  <c r="K644"/>
  <c r="K645"/>
  <c r="J632"/>
  <c r="J633"/>
  <c r="J634"/>
  <c r="J635"/>
  <c r="J636"/>
  <c r="J637"/>
  <c r="J638"/>
  <c r="J639"/>
  <c r="J640"/>
  <c r="J641"/>
  <c r="J642"/>
  <c r="J643"/>
  <c r="J644"/>
  <c r="J645"/>
  <c r="C613"/>
  <c r="L604"/>
  <c r="L605"/>
  <c r="L606"/>
  <c r="L607"/>
  <c r="L608"/>
  <c r="L609"/>
  <c r="K604"/>
  <c r="K605"/>
  <c r="K606"/>
  <c r="K607"/>
  <c r="K608"/>
  <c r="K609"/>
  <c r="J604"/>
  <c r="J605"/>
  <c r="J606"/>
  <c r="J607"/>
  <c r="J608"/>
  <c r="J609"/>
  <c r="L561"/>
  <c r="L562"/>
  <c r="L563"/>
  <c r="L564"/>
  <c r="L565"/>
  <c r="L566"/>
  <c r="L567"/>
  <c r="L568"/>
  <c r="L569"/>
  <c r="L570"/>
  <c r="L571"/>
  <c r="L572"/>
  <c r="L573"/>
  <c r="K561"/>
  <c r="K562"/>
  <c r="K563"/>
  <c r="K564"/>
  <c r="K565"/>
  <c r="K566"/>
  <c r="K567"/>
  <c r="K568"/>
  <c r="K569"/>
  <c r="K570"/>
  <c r="K571"/>
  <c r="K572"/>
  <c r="K573"/>
  <c r="J561"/>
  <c r="J562"/>
  <c r="J563"/>
  <c r="J564"/>
  <c r="J565"/>
  <c r="J566"/>
  <c r="J567"/>
  <c r="J568"/>
  <c r="J569"/>
  <c r="J570"/>
  <c r="J571"/>
  <c r="J572"/>
  <c r="J573"/>
  <c r="L526"/>
  <c r="L527"/>
  <c r="L528"/>
  <c r="L529"/>
  <c r="L530"/>
  <c r="L531"/>
  <c r="L532"/>
  <c r="L533"/>
  <c r="L534"/>
  <c r="L535"/>
  <c r="L536"/>
  <c r="L537"/>
  <c r="K526"/>
  <c r="K527"/>
  <c r="K528"/>
  <c r="K529"/>
  <c r="K530"/>
  <c r="K531"/>
  <c r="K532"/>
  <c r="K533"/>
  <c r="K534"/>
  <c r="K535"/>
  <c r="K536"/>
  <c r="K537"/>
  <c r="J526"/>
  <c r="J527"/>
  <c r="J528"/>
  <c r="J529"/>
  <c r="J530"/>
  <c r="J531"/>
  <c r="J532"/>
  <c r="J533"/>
  <c r="J534"/>
  <c r="J535"/>
  <c r="J536"/>
  <c r="J537"/>
  <c r="L486"/>
  <c r="L487"/>
  <c r="L488"/>
  <c r="L489"/>
  <c r="L490"/>
  <c r="L491"/>
  <c r="L492"/>
  <c r="L493"/>
  <c r="L494"/>
  <c r="L495"/>
  <c r="L496"/>
  <c r="L497"/>
  <c r="L498"/>
  <c r="L499"/>
  <c r="L500"/>
  <c r="L501"/>
  <c r="K486"/>
  <c r="K487"/>
  <c r="K488"/>
  <c r="K489"/>
  <c r="K490"/>
  <c r="K491"/>
  <c r="K492"/>
  <c r="K493"/>
  <c r="K494"/>
  <c r="K495"/>
  <c r="K496"/>
  <c r="K497"/>
  <c r="K498"/>
  <c r="K499"/>
  <c r="K500"/>
  <c r="K501"/>
  <c r="J486"/>
  <c r="J487"/>
  <c r="J488"/>
  <c r="J489"/>
  <c r="J490"/>
  <c r="J491"/>
  <c r="J492"/>
  <c r="J493"/>
  <c r="J494"/>
  <c r="J495"/>
  <c r="J496"/>
  <c r="J497"/>
  <c r="J498"/>
  <c r="J499"/>
  <c r="J500"/>
  <c r="J501"/>
  <c r="C469"/>
  <c r="L456"/>
  <c r="L457"/>
  <c r="L458"/>
  <c r="L459"/>
  <c r="L460"/>
  <c r="L461"/>
  <c r="L462"/>
  <c r="L463"/>
  <c r="L464"/>
  <c r="L465"/>
  <c r="K456"/>
  <c r="K457"/>
  <c r="K458"/>
  <c r="K459"/>
  <c r="K460"/>
  <c r="K461"/>
  <c r="K462"/>
  <c r="K463"/>
  <c r="K464"/>
  <c r="K465"/>
  <c r="J456"/>
  <c r="J457"/>
  <c r="J458"/>
  <c r="J459"/>
  <c r="J460"/>
  <c r="J461"/>
  <c r="J462"/>
  <c r="J463"/>
  <c r="J464"/>
  <c r="J465"/>
  <c r="L418"/>
  <c r="L419"/>
  <c r="L420"/>
  <c r="L421"/>
  <c r="L422"/>
  <c r="L423"/>
  <c r="L424"/>
  <c r="L425"/>
  <c r="L426"/>
  <c r="L427"/>
  <c r="L428"/>
  <c r="L429"/>
  <c r="K418"/>
  <c r="K419"/>
  <c r="K420"/>
  <c r="K421"/>
  <c r="K422"/>
  <c r="K423"/>
  <c r="K424"/>
  <c r="K425"/>
  <c r="K426"/>
  <c r="K427"/>
  <c r="K428"/>
  <c r="K429"/>
  <c r="J418"/>
  <c r="J419"/>
  <c r="J420"/>
  <c r="J421"/>
  <c r="J422"/>
  <c r="J423"/>
  <c r="J424"/>
  <c r="J425"/>
  <c r="J426"/>
  <c r="J427"/>
  <c r="J428"/>
  <c r="J429"/>
  <c r="L383"/>
  <c r="L384"/>
  <c r="L385"/>
  <c r="L386"/>
  <c r="L387"/>
  <c r="L388"/>
  <c r="L389"/>
  <c r="L390"/>
  <c r="L391"/>
  <c r="L392"/>
  <c r="L393"/>
  <c r="K383"/>
  <c r="K384"/>
  <c r="K385"/>
  <c r="K386"/>
  <c r="K387"/>
  <c r="K388"/>
  <c r="K389"/>
  <c r="K390"/>
  <c r="K391"/>
  <c r="K392"/>
  <c r="K393"/>
  <c r="J383"/>
  <c r="J384"/>
  <c r="J385"/>
  <c r="J386"/>
  <c r="J387"/>
  <c r="J388"/>
  <c r="J389"/>
  <c r="J390"/>
  <c r="J391"/>
  <c r="J392"/>
  <c r="J393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L204"/>
  <c r="L205"/>
  <c r="L206"/>
  <c r="L207"/>
  <c r="L208"/>
  <c r="L209"/>
  <c r="L210"/>
  <c r="L211"/>
  <c r="L212"/>
  <c r="L213"/>
  <c r="K204"/>
  <c r="K205"/>
  <c r="K206"/>
  <c r="K207"/>
  <c r="K208"/>
  <c r="K209"/>
  <c r="K210"/>
  <c r="K211"/>
  <c r="K212"/>
  <c r="K213"/>
  <c r="J204"/>
  <c r="J205"/>
  <c r="J206"/>
  <c r="J207"/>
  <c r="J208"/>
  <c r="J209"/>
  <c r="J210"/>
  <c r="J211"/>
  <c r="J212"/>
  <c r="J213"/>
  <c r="C181"/>
  <c r="K221"/>
  <c r="L221"/>
  <c r="K222"/>
  <c r="L222"/>
  <c r="K223"/>
  <c r="L223"/>
  <c r="K224"/>
  <c r="L224"/>
  <c r="K225"/>
  <c r="L225"/>
  <c r="K226"/>
  <c r="L226"/>
  <c r="K227"/>
  <c r="L227"/>
  <c r="K228"/>
  <c r="L228"/>
  <c r="K229"/>
  <c r="L229"/>
  <c r="K230"/>
  <c r="L230"/>
  <c r="K231"/>
  <c r="L231"/>
  <c r="K232"/>
  <c r="L232"/>
  <c r="J233"/>
  <c r="K233"/>
  <c r="L233"/>
  <c r="J234"/>
  <c r="K234"/>
  <c r="L234"/>
  <c r="J235"/>
  <c r="K235"/>
  <c r="L235"/>
  <c r="J236"/>
  <c r="K236"/>
  <c r="L236"/>
  <c r="J237"/>
  <c r="K237"/>
  <c r="L237"/>
  <c r="J238"/>
  <c r="K238"/>
  <c r="L238"/>
  <c r="J239"/>
  <c r="K239"/>
  <c r="L239"/>
  <c r="J240"/>
  <c r="K240"/>
  <c r="L240"/>
  <c r="J241"/>
  <c r="K241"/>
  <c r="L241"/>
  <c r="J242"/>
  <c r="K242"/>
  <c r="L242"/>
  <c r="J243"/>
  <c r="K243"/>
  <c r="L243"/>
  <c r="J244"/>
  <c r="K244"/>
  <c r="L244"/>
  <c r="J245"/>
  <c r="K245"/>
  <c r="L245"/>
  <c r="J246"/>
  <c r="K246"/>
  <c r="L246"/>
  <c r="J247"/>
  <c r="K247"/>
  <c r="L247"/>
  <c r="J248"/>
  <c r="K248"/>
  <c r="L248"/>
  <c r="J249"/>
  <c r="K249"/>
  <c r="L249"/>
  <c r="L62"/>
  <c r="L63"/>
  <c r="L64"/>
  <c r="L65"/>
  <c r="L66"/>
  <c r="L67"/>
  <c r="L68"/>
  <c r="L69"/>
  <c r="L96"/>
  <c r="L97"/>
  <c r="L98"/>
  <c r="L99"/>
  <c r="L100"/>
  <c r="L101"/>
  <c r="L102"/>
  <c r="L103"/>
  <c r="L104"/>
  <c r="L105"/>
  <c r="L132"/>
  <c r="L133"/>
  <c r="L134"/>
  <c r="L135"/>
  <c r="L136"/>
  <c r="L137"/>
  <c r="L138"/>
  <c r="L139"/>
  <c r="L140"/>
  <c r="L141"/>
  <c r="L169"/>
  <c r="L170"/>
  <c r="L171"/>
  <c r="L172"/>
  <c r="L173"/>
  <c r="L174"/>
  <c r="L175"/>
  <c r="L176"/>
  <c r="L177"/>
  <c r="K62"/>
  <c r="K63"/>
  <c r="K64"/>
  <c r="K65"/>
  <c r="K66"/>
  <c r="K67"/>
  <c r="K68"/>
  <c r="K69"/>
  <c r="K96"/>
  <c r="K97"/>
  <c r="K98"/>
  <c r="K99"/>
  <c r="K100"/>
  <c r="K101"/>
  <c r="K102"/>
  <c r="K103"/>
  <c r="K104"/>
  <c r="K105"/>
  <c r="K132"/>
  <c r="K133"/>
  <c r="K134"/>
  <c r="K135"/>
  <c r="K136"/>
  <c r="K137"/>
  <c r="K138"/>
  <c r="K139"/>
  <c r="K140"/>
  <c r="K141"/>
  <c r="K169"/>
  <c r="K170"/>
  <c r="K171"/>
  <c r="K172"/>
  <c r="K173"/>
  <c r="K174"/>
  <c r="K175"/>
  <c r="K176"/>
  <c r="K177"/>
  <c r="J65"/>
  <c r="J66"/>
  <c r="J67"/>
  <c r="J68"/>
  <c r="J69"/>
  <c r="J101"/>
  <c r="J102"/>
  <c r="J103"/>
  <c r="J104"/>
  <c r="J105"/>
  <c r="J137"/>
  <c r="J138"/>
  <c r="J139"/>
  <c r="J140"/>
  <c r="J141"/>
  <c r="J169"/>
  <c r="J170"/>
  <c r="J171"/>
  <c r="J172"/>
  <c r="J173"/>
  <c r="J174"/>
  <c r="J175"/>
  <c r="J176"/>
  <c r="J177"/>
  <c r="C145"/>
  <c r="C73"/>
  <c r="C1"/>
  <c r="E10" i="17"/>
  <c r="E16"/>
  <c r="E7"/>
  <c r="E31"/>
  <c r="D4"/>
  <c r="B4" s="1"/>
  <c r="D6"/>
  <c r="B6" s="1"/>
  <c r="D7"/>
  <c r="B7" s="1"/>
  <c r="D10"/>
  <c r="B10" s="1"/>
  <c r="D11"/>
  <c r="B11" s="1"/>
  <c r="D14"/>
  <c r="B14" s="1"/>
  <c r="D15"/>
  <c r="B15" s="1"/>
  <c r="D18"/>
  <c r="B18" s="1"/>
  <c r="D19"/>
  <c r="B19" s="1"/>
  <c r="D22"/>
  <c r="B22" s="1"/>
  <c r="D23"/>
  <c r="B23" s="1"/>
  <c r="D26"/>
  <c r="B26" s="1"/>
  <c r="D27"/>
  <c r="B27" s="1"/>
  <c r="D30"/>
  <c r="B30" s="1"/>
  <c r="D31"/>
  <c r="B31" s="1"/>
  <c r="D34"/>
  <c r="B34" s="1"/>
  <c r="A20" i="18"/>
  <c r="B2" i="3"/>
  <c r="D51" i="18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D81"/>
  <c r="E81"/>
  <c r="D82"/>
  <c r="E82"/>
  <c r="D83"/>
  <c r="E83"/>
  <c r="D84"/>
  <c r="E84"/>
  <c r="D85"/>
  <c r="E85"/>
  <c r="D86"/>
  <c r="E86"/>
  <c r="D87"/>
  <c r="E87"/>
  <c r="D88"/>
  <c r="E88"/>
  <c r="D89"/>
  <c r="E89"/>
  <c r="D90"/>
  <c r="E90"/>
  <c r="D91"/>
  <c r="E91"/>
  <c r="D92"/>
  <c r="E92"/>
  <c r="D93"/>
  <c r="E93"/>
  <c r="D94"/>
  <c r="E94"/>
  <c r="D95"/>
  <c r="E95"/>
  <c r="D96"/>
  <c r="E96"/>
  <c r="D97"/>
  <c r="E97"/>
  <c r="D98"/>
  <c r="E98"/>
  <c r="D50"/>
  <c r="C5" i="3"/>
  <c r="H18" i="2" s="1"/>
  <c r="C35" i="18"/>
  <c r="G40"/>
  <c r="D11" i="16"/>
  <c r="D11" i="1" s="1"/>
  <c r="D12" i="16"/>
  <c r="D12" i="1" s="1"/>
  <c r="D13" i="16"/>
  <c r="D13" i="1" s="1"/>
  <c r="D14" i="16"/>
  <c r="G59"/>
  <c r="E39" i="17" s="1"/>
  <c r="F60" i="1"/>
  <c r="E1"/>
  <c r="C1"/>
  <c r="F47"/>
  <c r="G47"/>
  <c r="H47"/>
  <c r="I47"/>
  <c r="J47"/>
  <c r="F54"/>
  <c r="G54"/>
  <c r="H54"/>
  <c r="I54"/>
  <c r="J54"/>
  <c r="F15"/>
  <c r="G15"/>
  <c r="H15"/>
  <c r="I15"/>
  <c r="J15"/>
  <c r="D14"/>
  <c r="D15"/>
  <c r="D47"/>
  <c r="D51"/>
  <c r="C12"/>
  <c r="B12" s="1"/>
  <c r="F29" i="2"/>
  <c r="I7"/>
  <c r="I6"/>
  <c r="I4"/>
  <c r="C11" i="1"/>
  <c r="B39" i="3" l="1"/>
  <c r="J1114" i="19"/>
  <c r="D47" i="3"/>
  <c r="C53" i="16"/>
  <c r="B53" s="1"/>
  <c r="F53" s="1"/>
  <c r="F53" i="1" s="1"/>
  <c r="J1006" i="19"/>
  <c r="C53" i="1"/>
  <c r="B53" s="1"/>
  <c r="B32" i="18"/>
  <c r="C34" i="17"/>
  <c r="A32" i="18"/>
  <c r="B28"/>
  <c r="C30" i="17"/>
  <c r="A28" i="18"/>
  <c r="B24"/>
  <c r="A24"/>
  <c r="C26" i="17"/>
  <c r="A12" i="18"/>
  <c r="C14" i="17"/>
  <c r="A8" i="18"/>
  <c r="C10" i="17"/>
  <c r="B14" i="16"/>
  <c r="F14" s="1"/>
  <c r="F14" i="1" s="1"/>
  <c r="B2" i="18"/>
  <c r="D41" i="1"/>
  <c r="C41" s="1"/>
  <c r="B41" s="1"/>
  <c r="D33"/>
  <c r="C33" s="1"/>
  <c r="B33" s="1"/>
  <c r="D27"/>
  <c r="C27" s="1"/>
  <c r="B27" s="1"/>
  <c r="D19"/>
  <c r="C19" s="1"/>
  <c r="B19" s="1"/>
  <c r="D29"/>
  <c r="C29" s="1"/>
  <c r="B29" s="1"/>
  <c r="C18" i="17"/>
  <c r="D45" i="1"/>
  <c r="C45" s="1"/>
  <c r="B45" s="1"/>
  <c r="D37"/>
  <c r="C37" s="1"/>
  <c r="B37" s="1"/>
  <c r="D23"/>
  <c r="C23" s="1"/>
  <c r="B23" s="1"/>
  <c r="D17"/>
  <c r="C17" s="1"/>
  <c r="B17" s="1"/>
  <c r="C49" i="16"/>
  <c r="B49" s="1"/>
  <c r="A41" i="1"/>
  <c r="C13"/>
  <c r="B13" s="1"/>
  <c r="A7" i="3"/>
  <c r="A42" i="1"/>
  <c r="D25"/>
  <c r="C25" s="1"/>
  <c r="B25" s="1"/>
  <c r="D23" i="18"/>
  <c r="D15"/>
  <c r="D7"/>
  <c r="A38" i="16"/>
  <c r="C21" i="17"/>
  <c r="C13"/>
  <c r="D21" i="1"/>
  <c r="C21" s="1"/>
  <c r="B21" s="1"/>
  <c r="A40" i="16"/>
  <c r="B47"/>
  <c r="A38" i="1"/>
  <c r="A42" i="16"/>
  <c r="A46" i="1"/>
  <c r="A46" i="16"/>
  <c r="A45"/>
  <c r="A41"/>
  <c r="A44" i="1"/>
  <c r="A44" i="16"/>
  <c r="A51" i="1"/>
  <c r="B33" i="3"/>
  <c r="A40" i="1"/>
  <c r="A43" i="16"/>
  <c r="A39"/>
  <c r="A53" i="1"/>
  <c r="A53" i="16"/>
  <c r="C4" i="17"/>
  <c r="A2" i="18"/>
  <c r="B29"/>
  <c r="C31" i="17"/>
  <c r="A29" i="18"/>
  <c r="B25"/>
  <c r="A25"/>
  <c r="C27" i="17"/>
  <c r="C23"/>
  <c r="A21" i="18"/>
  <c r="A17"/>
  <c r="C19" i="17"/>
  <c r="A13" i="18"/>
  <c r="C15" i="17"/>
  <c r="A9" i="18"/>
  <c r="C11" i="17"/>
  <c r="A5" i="18"/>
  <c r="C7" i="17"/>
  <c r="G36" i="18"/>
  <c r="H36" s="1"/>
  <c r="C32" i="17"/>
  <c r="A30" i="18"/>
  <c r="B30"/>
  <c r="C28" i="17"/>
  <c r="B26" i="18"/>
  <c r="A26"/>
  <c r="C24" i="17"/>
  <c r="A22" i="18"/>
  <c r="C20" i="17"/>
  <c r="A18" i="18"/>
  <c r="C16" i="17"/>
  <c r="A14" i="18"/>
  <c r="C12" i="17"/>
  <c r="A10" i="18"/>
  <c r="C8" i="17"/>
  <c r="A6" i="18"/>
  <c r="B12" i="16"/>
  <c r="A12"/>
  <c r="L142" i="19"/>
  <c r="L394"/>
  <c r="K970"/>
  <c r="K826"/>
  <c r="L1006"/>
  <c r="L286"/>
  <c r="J754"/>
  <c r="K142"/>
  <c r="K70"/>
  <c r="K34"/>
  <c r="A41" i="3"/>
  <c r="A50" i="1"/>
  <c r="B11"/>
  <c r="B27" i="18"/>
  <c r="E4" i="17"/>
  <c r="E35" s="1"/>
  <c r="K214" i="19"/>
  <c r="J286"/>
  <c r="J682"/>
  <c r="L682"/>
  <c r="K1006"/>
  <c r="K286"/>
  <c r="L898"/>
  <c r="K790"/>
  <c r="K754"/>
  <c r="K574"/>
  <c r="L214"/>
  <c r="D46" i="1"/>
  <c r="C46" s="1"/>
  <c r="B46" s="1"/>
  <c r="D42"/>
  <c r="C42" s="1"/>
  <c r="B42" s="1"/>
  <c r="D34"/>
  <c r="C34" s="1"/>
  <c r="B34" s="1"/>
  <c r="C6" i="3"/>
  <c r="I8" i="16"/>
  <c r="D3" s="1"/>
  <c r="D3" i="1" s="1"/>
  <c r="C52"/>
  <c r="B52" s="1"/>
  <c r="B54" s="1"/>
  <c r="H21" i="2" s="1"/>
  <c r="B11" i="16"/>
  <c r="C8" i="3"/>
  <c r="A14" i="1" s="1"/>
  <c r="D32" i="17"/>
  <c r="B32" s="1"/>
  <c r="D28"/>
  <c r="B28" s="1"/>
  <c r="D24"/>
  <c r="B24" s="1"/>
  <c r="D20"/>
  <c r="B20" s="1"/>
  <c r="D16"/>
  <c r="B16" s="1"/>
  <c r="D12"/>
  <c r="B12" s="1"/>
  <c r="D8"/>
  <c r="B8" s="1"/>
  <c r="L178" i="19"/>
  <c r="L106"/>
  <c r="L70"/>
  <c r="K538"/>
  <c r="L574"/>
  <c r="K646"/>
  <c r="L790"/>
  <c r="J1078"/>
  <c r="J970"/>
  <c r="K1042"/>
  <c r="K898"/>
  <c r="K322"/>
  <c r="L1078"/>
  <c r="L934"/>
  <c r="L358"/>
  <c r="J394"/>
  <c r="J322"/>
  <c r="J34"/>
  <c r="K610"/>
  <c r="K502"/>
  <c r="K718"/>
  <c r="K394"/>
  <c r="K466"/>
  <c r="D43" i="1"/>
  <c r="C43" s="1"/>
  <c r="B43" s="1"/>
  <c r="D39"/>
  <c r="C39" s="1"/>
  <c r="B39" s="1"/>
  <c r="D35"/>
  <c r="C35" s="1"/>
  <c r="B35" s="1"/>
  <c r="D31"/>
  <c r="C31" s="1"/>
  <c r="B31" s="1"/>
  <c r="B37" i="3"/>
  <c r="D6"/>
  <c r="I6" i="1"/>
  <c r="A8" i="3"/>
  <c r="A9" s="1"/>
  <c r="C10" s="1"/>
  <c r="D43"/>
  <c r="C46"/>
  <c r="K41"/>
  <c r="N35" s="1"/>
  <c r="C52" i="16"/>
  <c r="B52" s="1"/>
  <c r="F52" s="1"/>
  <c r="F52" i="1" s="1"/>
  <c r="C50" i="16"/>
  <c r="B50" s="1"/>
  <c r="F50" s="1"/>
  <c r="F50" i="1" s="1"/>
  <c r="L466" i="19"/>
  <c r="L754"/>
  <c r="J826"/>
  <c r="K1114"/>
  <c r="K250"/>
  <c r="L862"/>
  <c r="J538"/>
  <c r="L646"/>
  <c r="A11" i="1"/>
  <c r="B31" i="18"/>
  <c r="B3"/>
  <c r="B4" s="1"/>
  <c r="B5" s="1"/>
  <c r="B6" s="1"/>
  <c r="B7" s="1"/>
  <c r="B8" s="1"/>
  <c r="B9" s="1"/>
  <c r="B10" s="1"/>
  <c r="B11" s="1"/>
  <c r="B12" s="1"/>
  <c r="B13" s="1"/>
  <c r="B14" s="1"/>
  <c r="L718" i="19"/>
  <c r="J862"/>
  <c r="J898"/>
  <c r="K862"/>
  <c r="L1042"/>
  <c r="L322"/>
  <c r="J790"/>
  <c r="J574"/>
  <c r="J358"/>
  <c r="D38" i="1"/>
  <c r="C38" s="1"/>
  <c r="B38" s="1"/>
  <c r="K106" i="19"/>
  <c r="J250"/>
  <c r="J214"/>
  <c r="J430"/>
  <c r="K430"/>
  <c r="L430"/>
  <c r="J502"/>
  <c r="L502"/>
  <c r="J610"/>
  <c r="L610"/>
  <c r="K682"/>
  <c r="J718"/>
  <c r="J1042"/>
  <c r="K1078"/>
  <c r="K934"/>
  <c r="K358"/>
  <c r="L1114"/>
  <c r="L970"/>
  <c r="L826"/>
  <c r="L250"/>
  <c r="J646"/>
  <c r="J466"/>
  <c r="L538"/>
  <c r="L34"/>
  <c r="D28" i="1"/>
  <c r="C28" s="1"/>
  <c r="B28" s="1"/>
  <c r="D24"/>
  <c r="C24" s="1"/>
  <c r="B24" s="1"/>
  <c r="D20"/>
  <c r="C20" s="1"/>
  <c r="B20" s="1"/>
  <c r="B15"/>
  <c r="I14" i="2" s="1"/>
  <c r="F59" i="1"/>
  <c r="B54" i="16"/>
  <c r="I24" i="18"/>
  <c r="G26" i="17" s="1"/>
  <c r="H24" i="18"/>
  <c r="K24" s="1"/>
  <c r="I26" i="17" s="1"/>
  <c r="I26" i="18"/>
  <c r="G28" i="17" s="1"/>
  <c r="H26" i="18"/>
  <c r="I30"/>
  <c r="G32" i="17" s="1"/>
  <c r="H30" i="18"/>
  <c r="K30" s="1"/>
  <c r="I32" i="17" s="1"/>
  <c r="I31" i="18"/>
  <c r="G33" i="17" s="1"/>
  <c r="H31" i="18"/>
  <c r="I29"/>
  <c r="G31" i="17" s="1"/>
  <c r="H29" i="18"/>
  <c r="K29" s="1"/>
  <c r="I31" i="17" s="1"/>
  <c r="I27" i="18"/>
  <c r="G29" i="17" s="1"/>
  <c r="H27" i="18"/>
  <c r="H2"/>
  <c r="I2"/>
  <c r="G4" i="17" s="1"/>
  <c r="I4" i="18"/>
  <c r="G6" i="17" s="1"/>
  <c r="H4" i="18"/>
  <c r="I6"/>
  <c r="G8" i="17" s="1"/>
  <c r="H6" i="18"/>
  <c r="I8"/>
  <c r="G10" i="17" s="1"/>
  <c r="H8" i="18"/>
  <c r="I10"/>
  <c r="G12" i="17" s="1"/>
  <c r="H10" i="18"/>
  <c r="I12"/>
  <c r="G14" i="17" s="1"/>
  <c r="H12" i="18"/>
  <c r="I14"/>
  <c r="G16" i="17" s="1"/>
  <c r="H14" i="18"/>
  <c r="I16"/>
  <c r="G18" i="17" s="1"/>
  <c r="H16" i="18"/>
  <c r="I18"/>
  <c r="G20" i="17" s="1"/>
  <c r="H18" i="18"/>
  <c r="I20"/>
  <c r="G22" i="17" s="1"/>
  <c r="H20" i="18"/>
  <c r="I22"/>
  <c r="G24" i="17" s="1"/>
  <c r="H22" i="18"/>
  <c r="J178" i="19"/>
  <c r="J106"/>
  <c r="H14" i="16"/>
  <c r="H14" i="1" s="1"/>
  <c r="G14" i="16"/>
  <c r="I25" i="18"/>
  <c r="G27" i="17" s="1"/>
  <c r="H25" i="18"/>
  <c r="I28"/>
  <c r="G30" i="17" s="1"/>
  <c r="H28" i="18"/>
  <c r="I32"/>
  <c r="G34" i="17" s="1"/>
  <c r="H32" i="18"/>
  <c r="I3"/>
  <c r="G5" i="17" s="1"/>
  <c r="H3" i="18"/>
  <c r="I5"/>
  <c r="G7" i="17" s="1"/>
  <c r="H5" i="18"/>
  <c r="I7"/>
  <c r="G9" i="17" s="1"/>
  <c r="H7" i="18"/>
  <c r="I9"/>
  <c r="G11" i="17" s="1"/>
  <c r="H9" i="18"/>
  <c r="I11"/>
  <c r="G13" i="17" s="1"/>
  <c r="H11" i="18"/>
  <c r="I13"/>
  <c r="G15" i="17" s="1"/>
  <c r="H13" i="18"/>
  <c r="I15"/>
  <c r="G17" i="17" s="1"/>
  <c r="H15" i="18"/>
  <c r="I17"/>
  <c r="G19" i="17" s="1"/>
  <c r="H17" i="18"/>
  <c r="I19"/>
  <c r="G21" i="17" s="1"/>
  <c r="H19" i="18"/>
  <c r="I21"/>
  <c r="G23" i="17" s="1"/>
  <c r="H21" i="18"/>
  <c r="I23"/>
  <c r="G25" i="17" s="1"/>
  <c r="H23" i="18"/>
  <c r="J142" i="19"/>
  <c r="J70"/>
  <c r="K178"/>
  <c r="G53" i="16"/>
  <c r="H53"/>
  <c r="H53" i="1" s="1"/>
  <c r="B15" i="16"/>
  <c r="A13"/>
  <c r="G51"/>
  <c r="H51"/>
  <c r="H51" i="1" s="1"/>
  <c r="I1115" i="19"/>
  <c r="I12" i="2" s="1"/>
  <c r="E2" i="16" s="1"/>
  <c r="B15" i="18" l="1"/>
  <c r="B16" s="1"/>
  <c r="B17" s="1"/>
  <c r="B18" s="1"/>
  <c r="B19" s="1"/>
  <c r="B20" s="1"/>
  <c r="B21" s="1"/>
  <c r="B22" s="1"/>
  <c r="B23" s="1"/>
  <c r="B35" i="17"/>
  <c r="A35" s="1"/>
  <c r="K5" i="18"/>
  <c r="I7" i="17" s="1"/>
  <c r="K25" i="18"/>
  <c r="I27" i="17" s="1"/>
  <c r="H19" i="2"/>
  <c r="A23" i="18"/>
  <c r="C25" i="17"/>
  <c r="B47" i="1"/>
  <c r="I13" i="2" s="1"/>
  <c r="A7" i="18"/>
  <c r="C9" i="17"/>
  <c r="A15" i="18"/>
  <c r="C17" i="17"/>
  <c r="K21" i="18"/>
  <c r="I23" i="17" s="1"/>
  <c r="H52" i="16"/>
  <c r="H52" i="1" s="1"/>
  <c r="K13" i="18"/>
  <c r="I15" i="17" s="1"/>
  <c r="H50" i="16"/>
  <c r="H50" i="1" s="1"/>
  <c r="G52" i="16"/>
  <c r="G52" i="1" s="1"/>
  <c r="D2" i="16"/>
  <c r="D2" i="1" s="1"/>
  <c r="L1115" i="19"/>
  <c r="I11" i="2" s="1"/>
  <c r="G50" i="16"/>
  <c r="G50" i="1" s="1"/>
  <c r="K1115" i="19"/>
  <c r="I10" i="2" s="1"/>
  <c r="H20"/>
  <c r="K19" i="18"/>
  <c r="I21" i="17" s="1"/>
  <c r="K11" i="18"/>
  <c r="I13" i="17" s="1"/>
  <c r="K3" i="18"/>
  <c r="I5" i="17" s="1"/>
  <c r="K28" i="18"/>
  <c r="I30" i="17" s="1"/>
  <c r="A42" i="3"/>
  <c r="C42" s="1"/>
  <c r="A48" i="1" s="1"/>
  <c r="J1115" i="19"/>
  <c r="I5" i="2" s="1"/>
  <c r="K31" i="18"/>
  <c r="I33" i="17" s="1"/>
  <c r="I36" i="18"/>
  <c r="K36" s="1"/>
  <c r="A52" i="16"/>
  <c r="A52" i="1"/>
  <c r="D7" i="3"/>
  <c r="C7"/>
  <c r="A13" i="1" s="1"/>
  <c r="A12"/>
  <c r="K23" i="18"/>
  <c r="I25" i="17" s="1"/>
  <c r="K15" i="18"/>
  <c r="I17" i="17" s="1"/>
  <c r="K7" i="18"/>
  <c r="I9" i="17" s="1"/>
  <c r="J14" i="16"/>
  <c r="J14" i="1" s="1"/>
  <c r="A15" i="16"/>
  <c r="J53"/>
  <c r="J53" i="1" s="1"/>
  <c r="K22" i="18"/>
  <c r="I24" i="17" s="1"/>
  <c r="K20" i="18"/>
  <c r="I22" i="17" s="1"/>
  <c r="K18" i="18"/>
  <c r="I20" i="17" s="1"/>
  <c r="K14" i="18"/>
  <c r="I16" i="17" s="1"/>
  <c r="K12" i="18"/>
  <c r="I14" i="17" s="1"/>
  <c r="K10" i="18"/>
  <c r="I12" i="17" s="1"/>
  <c r="K6" i="18"/>
  <c r="I8" i="17" s="1"/>
  <c r="K4" i="18"/>
  <c r="I6" i="17" s="1"/>
  <c r="K2" i="18"/>
  <c r="I4" i="17" s="1"/>
  <c r="K17" i="18"/>
  <c r="I19" i="17" s="1"/>
  <c r="K9" i="18"/>
  <c r="I11" i="17" s="1"/>
  <c r="K32" i="18"/>
  <c r="I34" i="17" s="1"/>
  <c r="K16" i="18"/>
  <c r="I18" i="17" s="1"/>
  <c r="K8" i="18"/>
  <c r="I10" i="17" s="1"/>
  <c r="K27" i="18"/>
  <c r="I29" i="17" s="1"/>
  <c r="K26" i="18"/>
  <c r="I28" i="17" s="1"/>
  <c r="I53" i="16"/>
  <c r="I53" i="1" s="1"/>
  <c r="G53"/>
  <c r="J3" i="16"/>
  <c r="J2"/>
  <c r="J4"/>
  <c r="J6"/>
  <c r="J6" i="1" s="1"/>
  <c r="H23" i="2" s="1"/>
  <c r="J5" i="16"/>
  <c r="J7"/>
  <c r="J7" i="1" s="1"/>
  <c r="H22" i="2" s="1"/>
  <c r="E3" i="16"/>
  <c r="E3" i="1" s="1"/>
  <c r="E2"/>
  <c r="I51" i="16"/>
  <c r="I51" i="1" s="1"/>
  <c r="G51"/>
  <c r="B10" i="3"/>
  <c r="C11"/>
  <c r="A16" i="1"/>
  <c r="A16" i="16"/>
  <c r="F25" i="17"/>
  <c r="J23" i="18"/>
  <c r="H25" i="17" s="1"/>
  <c r="J19" i="18"/>
  <c r="H21" i="17" s="1"/>
  <c r="F21"/>
  <c r="F17"/>
  <c r="J15" i="18"/>
  <c r="H17" i="17" s="1"/>
  <c r="F13"/>
  <c r="J11" i="18"/>
  <c r="H13" i="17" s="1"/>
  <c r="F9"/>
  <c r="J7" i="18"/>
  <c r="H9" i="17" s="1"/>
  <c r="F5"/>
  <c r="J3" i="18"/>
  <c r="H5" i="17" s="1"/>
  <c r="F30"/>
  <c r="J28" i="18"/>
  <c r="H30" i="17" s="1"/>
  <c r="J22" i="18"/>
  <c r="H24" i="17" s="1"/>
  <c r="F24"/>
  <c r="F20"/>
  <c r="J18" i="18"/>
  <c r="H20" i="17" s="1"/>
  <c r="J14" i="18"/>
  <c r="H16" i="17" s="1"/>
  <c r="F16"/>
  <c r="F12"/>
  <c r="J10" i="18"/>
  <c r="H12" i="17" s="1"/>
  <c r="F8"/>
  <c r="J6" i="18"/>
  <c r="H8" i="17" s="1"/>
  <c r="F31"/>
  <c r="J29" i="18"/>
  <c r="H31" i="17" s="1"/>
  <c r="J30" i="18"/>
  <c r="H32" i="17" s="1"/>
  <c r="F32"/>
  <c r="F26"/>
  <c r="J24" i="18"/>
  <c r="H26" i="17" s="1"/>
  <c r="J51" i="16"/>
  <c r="J51" i="1" s="1"/>
  <c r="G35" i="17"/>
  <c r="J21" i="18"/>
  <c r="H23" i="17" s="1"/>
  <c r="F23"/>
  <c r="J17" i="18"/>
  <c r="H19" i="17" s="1"/>
  <c r="F19"/>
  <c r="F15"/>
  <c r="J13" i="18"/>
  <c r="H15" i="17" s="1"/>
  <c r="F11"/>
  <c r="J9" i="18"/>
  <c r="H11" i="17" s="1"/>
  <c r="J5" i="18"/>
  <c r="H7" i="17" s="1"/>
  <c r="F7"/>
  <c r="J32" i="18"/>
  <c r="H34" i="17" s="1"/>
  <c r="F34"/>
  <c r="F27"/>
  <c r="J25" i="18"/>
  <c r="H27" i="17" s="1"/>
  <c r="I14" i="16"/>
  <c r="I14" i="1" s="1"/>
  <c r="G14"/>
  <c r="F22" i="17"/>
  <c r="J20" i="18"/>
  <c r="H22" i="17" s="1"/>
  <c r="F18"/>
  <c r="J16" i="18"/>
  <c r="H18" i="17" s="1"/>
  <c r="F14"/>
  <c r="J12" i="18"/>
  <c r="H14" i="17" s="1"/>
  <c r="J8" i="18"/>
  <c r="H10" i="17" s="1"/>
  <c r="F10"/>
  <c r="F6"/>
  <c r="J4" i="18"/>
  <c r="H6" i="17" s="1"/>
  <c r="F4"/>
  <c r="J2" i="18"/>
  <c r="H4" i="17" s="1"/>
  <c r="F29"/>
  <c r="J27" i="18"/>
  <c r="H29" i="17" s="1"/>
  <c r="F33"/>
  <c r="J31" i="18"/>
  <c r="H33" i="17" s="1"/>
  <c r="F28"/>
  <c r="J26" i="18"/>
  <c r="H28" i="17" s="1"/>
  <c r="A48" i="16" l="1"/>
  <c r="C43" i="3"/>
  <c r="A49" i="16" s="1"/>
  <c r="I52"/>
  <c r="I52" i="1" s="1"/>
  <c r="J52" i="16"/>
  <c r="J52" i="1" s="1"/>
  <c r="J36" i="18"/>
  <c r="I50" i="16"/>
  <c r="I50" i="1" s="1"/>
  <c r="J50" i="16"/>
  <c r="J50" i="1" s="1"/>
  <c r="I35" i="17"/>
  <c r="J5" i="1"/>
  <c r="I21" i="2" s="1"/>
  <c r="F49" i="16"/>
  <c r="F48"/>
  <c r="F17"/>
  <c r="F19"/>
  <c r="F21"/>
  <c r="F23"/>
  <c r="F25"/>
  <c r="F27"/>
  <c r="F29"/>
  <c r="F31"/>
  <c r="F33"/>
  <c r="F35"/>
  <c r="F37"/>
  <c r="F38"/>
  <c r="F39"/>
  <c r="F40"/>
  <c r="F41"/>
  <c r="F42"/>
  <c r="F43"/>
  <c r="F44"/>
  <c r="F45"/>
  <c r="F46"/>
  <c r="F16"/>
  <c r="F18"/>
  <c r="F20"/>
  <c r="F22"/>
  <c r="F24"/>
  <c r="F26"/>
  <c r="F28"/>
  <c r="F30"/>
  <c r="F32"/>
  <c r="F34"/>
  <c r="F36"/>
  <c r="J4" i="1"/>
  <c r="I20" i="2" s="1"/>
  <c r="J3" i="1"/>
  <c r="I19" i="2" s="1"/>
  <c r="F13" i="16"/>
  <c r="F12"/>
  <c r="F35" i="17"/>
  <c r="H35"/>
  <c r="C12" i="3"/>
  <c r="B11"/>
  <c r="A17" i="16"/>
  <c r="A17" i="1"/>
  <c r="J2"/>
  <c r="I18" i="2" s="1"/>
  <c r="F11" i="16"/>
  <c r="A49" i="1" l="1"/>
  <c r="H11" i="16"/>
  <c r="G11"/>
  <c r="F55"/>
  <c r="F55" i="1" s="1"/>
  <c r="F11"/>
  <c r="H32" i="16"/>
  <c r="H32" i="1" s="1"/>
  <c r="G32" i="16"/>
  <c r="F32" i="1"/>
  <c r="H28" i="16"/>
  <c r="H28" i="1" s="1"/>
  <c r="G28" i="16"/>
  <c r="F28" i="1"/>
  <c r="H20" i="16"/>
  <c r="H20" i="1" s="1"/>
  <c r="G20" i="16"/>
  <c r="F20" i="1"/>
  <c r="G45" i="16"/>
  <c r="H45"/>
  <c r="H45" i="1" s="1"/>
  <c r="F45"/>
  <c r="C13" i="3"/>
  <c r="B12"/>
  <c r="A18" i="16"/>
  <c r="A18" i="1"/>
  <c r="H13" i="16"/>
  <c r="H13" i="1" s="1"/>
  <c r="G13" i="16"/>
  <c r="F13" i="1"/>
  <c r="H34" i="16"/>
  <c r="H34" i="1" s="1"/>
  <c r="G34" i="16"/>
  <c r="F34" i="1"/>
  <c r="H30" i="16"/>
  <c r="H30" i="1" s="1"/>
  <c r="G30" i="16"/>
  <c r="F30" i="1"/>
  <c r="H26" i="16"/>
  <c r="H26" i="1" s="1"/>
  <c r="G26" i="16"/>
  <c r="F26" i="1"/>
  <c r="H22" i="16"/>
  <c r="H22" i="1" s="1"/>
  <c r="G22" i="16"/>
  <c r="F22" i="1"/>
  <c r="H18" i="16"/>
  <c r="H18" i="1" s="1"/>
  <c r="G18" i="16"/>
  <c r="F18" i="1"/>
  <c r="G46" i="16"/>
  <c r="H46"/>
  <c r="H46" i="1" s="1"/>
  <c r="F46"/>
  <c r="G44" i="16"/>
  <c r="H44"/>
  <c r="H44" i="1" s="1"/>
  <c r="F44"/>
  <c r="G42" i="16"/>
  <c r="H42"/>
  <c r="H42" i="1" s="1"/>
  <c r="F42"/>
  <c r="G40" i="16"/>
  <c r="H40"/>
  <c r="H40" i="1" s="1"/>
  <c r="F40"/>
  <c r="G38" i="16"/>
  <c r="H38"/>
  <c r="H38" i="1" s="1"/>
  <c r="F38"/>
  <c r="G35" i="16"/>
  <c r="H35"/>
  <c r="H35" i="1" s="1"/>
  <c r="F35"/>
  <c r="G31" i="16"/>
  <c r="H31"/>
  <c r="H31" i="1" s="1"/>
  <c r="F31"/>
  <c r="G27" i="16"/>
  <c r="H27"/>
  <c r="H27" i="1" s="1"/>
  <c r="F27"/>
  <c r="G23" i="16"/>
  <c r="H23"/>
  <c r="H23" i="1" s="1"/>
  <c r="F23"/>
  <c r="G19" i="16"/>
  <c r="H19"/>
  <c r="H19" i="1" s="1"/>
  <c r="F19"/>
  <c r="G48" i="16"/>
  <c r="H48"/>
  <c r="H48" i="1" s="1"/>
  <c r="F48"/>
  <c r="H12" i="16"/>
  <c r="H12" i="1" s="1"/>
  <c r="G12" i="16"/>
  <c r="F12" i="1"/>
  <c r="H36" i="16"/>
  <c r="H36" i="1" s="1"/>
  <c r="G36" i="16"/>
  <c r="F36" i="1"/>
  <c r="H24" i="16"/>
  <c r="H24" i="1" s="1"/>
  <c r="G24" i="16"/>
  <c r="F24" i="1"/>
  <c r="H16" i="16"/>
  <c r="H16" i="1" s="1"/>
  <c r="G16" i="16"/>
  <c r="F16" i="1"/>
  <c r="G43" i="16"/>
  <c r="H43"/>
  <c r="H43" i="1" s="1"/>
  <c r="F43"/>
  <c r="G41" i="16"/>
  <c r="H41"/>
  <c r="H41" i="1" s="1"/>
  <c r="F41"/>
  <c r="G39" i="16"/>
  <c r="H39"/>
  <c r="H39" i="1" s="1"/>
  <c r="F39"/>
  <c r="G37" i="16"/>
  <c r="H37"/>
  <c r="H37" i="1" s="1"/>
  <c r="F37"/>
  <c r="G33" i="16"/>
  <c r="H33"/>
  <c r="H33" i="1" s="1"/>
  <c r="F33"/>
  <c r="G29" i="16"/>
  <c r="H29"/>
  <c r="H29" i="1" s="1"/>
  <c r="F29"/>
  <c r="G25" i="16"/>
  <c r="H25"/>
  <c r="H25" i="1" s="1"/>
  <c r="F25"/>
  <c r="G21" i="16"/>
  <c r="H21"/>
  <c r="H21" i="1" s="1"/>
  <c r="F21"/>
  <c r="G17" i="16"/>
  <c r="H17"/>
  <c r="H17" i="1" s="1"/>
  <c r="F17"/>
  <c r="G49" i="16"/>
  <c r="H49"/>
  <c r="H49" i="1" s="1"/>
  <c r="F49"/>
  <c r="J21" i="16" l="1"/>
  <c r="J21" i="1" s="1"/>
  <c r="J18" i="16"/>
  <c r="J18" i="1" s="1"/>
  <c r="J34" i="16"/>
  <c r="J34" i="1" s="1"/>
  <c r="J45" i="16"/>
  <c r="J45" i="1" s="1"/>
  <c r="J32" i="16"/>
  <c r="J32" i="1" s="1"/>
  <c r="J11" i="16"/>
  <c r="J11" i="1" s="1"/>
  <c r="J46" i="16"/>
  <c r="J46" i="1" s="1"/>
  <c r="J26" i="16"/>
  <c r="J26" i="1" s="1"/>
  <c r="J20" i="16"/>
  <c r="J20" i="1" s="1"/>
  <c r="J48" i="16"/>
  <c r="J48" i="1" s="1"/>
  <c r="J25" i="16"/>
  <c r="J25" i="1" s="1"/>
  <c r="J29" i="16"/>
  <c r="J29" i="1" s="1"/>
  <c r="J24" i="16"/>
  <c r="J24" i="1" s="1"/>
  <c r="J12" i="16"/>
  <c r="J12" i="1" s="1"/>
  <c r="J19" i="16"/>
  <c r="J19" i="1" s="1"/>
  <c r="J23" i="16"/>
  <c r="J23" i="1" s="1"/>
  <c r="J27" i="16"/>
  <c r="J27" i="1" s="1"/>
  <c r="J31" i="16"/>
  <c r="J31" i="1" s="1"/>
  <c r="J35" i="16"/>
  <c r="J35" i="1" s="1"/>
  <c r="J38" i="16"/>
  <c r="J38" i="1" s="1"/>
  <c r="J40" i="16"/>
  <c r="J40" i="1" s="1"/>
  <c r="J42" i="16"/>
  <c r="J42" i="1" s="1"/>
  <c r="J44" i="16"/>
  <c r="J44" i="1" s="1"/>
  <c r="J49" i="16"/>
  <c r="J49" i="1" s="1"/>
  <c r="J17" i="16"/>
  <c r="J17" i="1" s="1"/>
  <c r="J33" i="16"/>
  <c r="J33" i="1" s="1"/>
  <c r="J37" i="16"/>
  <c r="J37" i="1" s="1"/>
  <c r="J39" i="16"/>
  <c r="J39" i="1" s="1"/>
  <c r="J41" i="16"/>
  <c r="J41" i="1" s="1"/>
  <c r="J43" i="16"/>
  <c r="J43" i="1" s="1"/>
  <c r="J36" i="16"/>
  <c r="J36" i="1" s="1"/>
  <c r="J22" i="16"/>
  <c r="J22" i="1" s="1"/>
  <c r="J30" i="16"/>
  <c r="J30" i="1" s="1"/>
  <c r="J28" i="16"/>
  <c r="J28" i="1" s="1"/>
  <c r="I17" i="16"/>
  <c r="I17" i="1" s="1"/>
  <c r="G17"/>
  <c r="I25" i="16"/>
  <c r="I25" i="1" s="1"/>
  <c r="G25"/>
  <c r="I29" i="16"/>
  <c r="I29" i="1" s="1"/>
  <c r="G29"/>
  <c r="I37" i="16"/>
  <c r="I37" i="1" s="1"/>
  <c r="G37"/>
  <c r="I16" i="16"/>
  <c r="I16" i="1" s="1"/>
  <c r="G16"/>
  <c r="I12" i="16"/>
  <c r="I12" i="1" s="1"/>
  <c r="G12"/>
  <c r="H55" i="16"/>
  <c r="H55" i="1" s="1"/>
  <c r="G25" i="2" s="1"/>
  <c r="H11" i="1"/>
  <c r="J16" i="16"/>
  <c r="J16" i="1" s="1"/>
  <c r="I49" i="16"/>
  <c r="I49" i="1" s="1"/>
  <c r="G49"/>
  <c r="I21" i="16"/>
  <c r="I21" i="1" s="1"/>
  <c r="G21"/>
  <c r="I33" i="16"/>
  <c r="I33" i="1" s="1"/>
  <c r="G33"/>
  <c r="I39" i="16"/>
  <c r="I39" i="1" s="1"/>
  <c r="G39"/>
  <c r="I41" i="16"/>
  <c r="I41" i="1" s="1"/>
  <c r="G41"/>
  <c r="I43" i="16"/>
  <c r="I43" i="1" s="1"/>
  <c r="G43"/>
  <c r="I24" i="16"/>
  <c r="I24" i="1" s="1"/>
  <c r="G24"/>
  <c r="I36" i="16"/>
  <c r="I36" i="1" s="1"/>
  <c r="G36"/>
  <c r="I48" i="16"/>
  <c r="I48" i="1" s="1"/>
  <c r="G48"/>
  <c r="I19" i="16"/>
  <c r="I19" i="1" s="1"/>
  <c r="G19"/>
  <c r="I23" i="16"/>
  <c r="I23" i="1" s="1"/>
  <c r="G23"/>
  <c r="I27" i="16"/>
  <c r="I27" i="1" s="1"/>
  <c r="G27"/>
  <c r="I31" i="16"/>
  <c r="I31" i="1" s="1"/>
  <c r="G31"/>
  <c r="I35" i="16"/>
  <c r="I35" i="1" s="1"/>
  <c r="G35"/>
  <c r="I38" i="16"/>
  <c r="I38" i="1" s="1"/>
  <c r="G38"/>
  <c r="I40" i="16"/>
  <c r="I40" i="1" s="1"/>
  <c r="G40"/>
  <c r="I42" i="16"/>
  <c r="I42" i="1" s="1"/>
  <c r="G42"/>
  <c r="I44" i="16"/>
  <c r="I44" i="1" s="1"/>
  <c r="G44"/>
  <c r="I46" i="16"/>
  <c r="I46" i="1" s="1"/>
  <c r="G46"/>
  <c r="I18" i="16"/>
  <c r="I18" i="1" s="1"/>
  <c r="G18"/>
  <c r="I22" i="16"/>
  <c r="I22" i="1" s="1"/>
  <c r="G22"/>
  <c r="I26" i="16"/>
  <c r="I26" i="1" s="1"/>
  <c r="G26"/>
  <c r="I30" i="16"/>
  <c r="I30" i="1" s="1"/>
  <c r="G30"/>
  <c r="I34" i="16"/>
  <c r="I34" i="1" s="1"/>
  <c r="G34"/>
  <c r="I13" i="16"/>
  <c r="I13" i="1" s="1"/>
  <c r="G13"/>
  <c r="C14" i="3"/>
  <c r="B13"/>
  <c r="A19" i="16"/>
  <c r="A19" i="1"/>
  <c r="I45" i="16"/>
  <c r="I45" i="1" s="1"/>
  <c r="G45"/>
  <c r="I20" i="16"/>
  <c r="I20" i="1" s="1"/>
  <c r="G20"/>
  <c r="I28" i="16"/>
  <c r="I28" i="1" s="1"/>
  <c r="G28"/>
  <c r="I32" i="16"/>
  <c r="I32" i="1" s="1"/>
  <c r="G32"/>
  <c r="I11" i="16"/>
  <c r="G55"/>
  <c r="G55" i="1" s="1"/>
  <c r="G24" i="2" s="1"/>
  <c r="G11" i="1"/>
  <c r="J13" i="16"/>
  <c r="J13" i="1" s="1"/>
  <c r="I55" i="16" l="1"/>
  <c r="I55" i="1" s="1"/>
  <c r="I11"/>
  <c r="C15" i="3"/>
  <c r="B14"/>
  <c r="A20" i="16"/>
  <c r="A20" i="1"/>
  <c r="J55" i="16"/>
  <c r="J55" i="1" s="1"/>
  <c r="C16" i="3" l="1"/>
  <c r="B15"/>
  <c r="A21" i="16"/>
  <c r="A21" i="1"/>
  <c r="C17" i="3" l="1"/>
  <c r="B16"/>
  <c r="A22" i="16"/>
  <c r="A22" i="1"/>
  <c r="C18" i="3" l="1"/>
  <c r="B17"/>
  <c r="A23" i="16"/>
  <c r="A23" i="1"/>
  <c r="C19" i="3" l="1"/>
  <c r="B18"/>
  <c r="A24" i="16"/>
  <c r="A24" i="1"/>
  <c r="C20" i="3" l="1"/>
  <c r="B19"/>
  <c r="A25" i="16"/>
  <c r="A25" i="1"/>
  <c r="C21" i="3" l="1"/>
  <c r="B20"/>
  <c r="A26" i="16"/>
  <c r="A26" i="1"/>
  <c r="C22" i="3" l="1"/>
  <c r="B21"/>
  <c r="A27" i="16"/>
  <c r="A27" i="1"/>
  <c r="C23" i="3" l="1"/>
  <c r="B22"/>
  <c r="A28" i="16"/>
  <c r="A28" i="1"/>
  <c r="C24" i="3" l="1"/>
  <c r="B23"/>
  <c r="A29" i="16"/>
  <c r="A29" i="1"/>
  <c r="C25" i="3" l="1"/>
  <c r="B24"/>
  <c r="A30" i="16"/>
  <c r="A30" i="1"/>
  <c r="C26" i="3" l="1"/>
  <c r="B25"/>
  <c r="A31" i="16"/>
  <c r="A31" i="1"/>
  <c r="C27" i="3" l="1"/>
  <c r="B26"/>
  <c r="A32" i="16"/>
  <c r="A32" i="1"/>
  <c r="C28" i="3" l="1"/>
  <c r="B27"/>
  <c r="A33" i="16"/>
  <c r="A33" i="1"/>
  <c r="C29" i="3" l="1"/>
  <c r="B28"/>
  <c r="A34" i="1"/>
  <c r="A34" i="16"/>
  <c r="C30" i="3" l="1"/>
  <c r="B29"/>
  <c r="A35" i="16"/>
  <c r="A35" i="1"/>
  <c r="C31" i="3" l="1"/>
  <c r="B30"/>
  <c r="A36" i="16"/>
  <c r="A36" i="1"/>
  <c r="B31" i="3" l="1"/>
  <c r="A37" i="1"/>
  <c r="A37" i="16"/>
</calcChain>
</file>

<file path=xl/comments1.xml><?xml version="1.0" encoding="utf-8"?>
<comments xmlns="http://schemas.openxmlformats.org/spreadsheetml/2006/main">
  <authors>
    <author>xx</author>
    <author>Hüsnü ÖZTÜRK</author>
    <author>HÜSNÜ</author>
  </authors>
  <commentList>
    <comment ref="R4" authorId="0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b/>
            <sz val="18"/>
            <color indexed="12"/>
            <rFont val="Tahoma"/>
            <family val="2"/>
            <charset val="162"/>
          </rPr>
          <t xml:space="preserve"> Kurs</t>
        </r>
        <r>
          <rPr>
            <b/>
            <sz val="18"/>
            <color indexed="81"/>
            <rFont val="Tahoma"/>
            <family val="2"/>
            <charset val="162"/>
          </rPr>
          <t xml:space="preserve"> </t>
        </r>
        <r>
          <rPr>
            <b/>
            <sz val="18"/>
            <color indexed="12"/>
            <rFont val="Tahoma"/>
            <family val="2"/>
            <charset val="162"/>
          </rPr>
          <t>evrakları içinde bu</t>
        </r>
        <r>
          <rPr>
            <b/>
            <sz val="18"/>
            <color indexed="81"/>
            <rFont val="Tahoma"/>
            <family val="2"/>
            <charset val="162"/>
          </rPr>
          <t xml:space="preserve"> </t>
        </r>
        <r>
          <rPr>
            <b/>
            <sz val="18"/>
            <color indexed="10"/>
            <rFont val="Tahoma"/>
            <family val="2"/>
            <charset val="162"/>
          </rPr>
          <t>BORDRO</t>
        </r>
        <r>
          <rPr>
            <b/>
            <sz val="18"/>
            <color indexed="81"/>
            <rFont val="Tahoma"/>
            <family val="2"/>
            <charset val="162"/>
          </rPr>
          <t xml:space="preserve"> </t>
        </r>
        <r>
          <rPr>
            <b/>
            <sz val="18"/>
            <color indexed="12"/>
            <rFont val="Tahoma"/>
            <family val="2"/>
            <charset val="162"/>
          </rPr>
          <t>bulundurulacak.</t>
        </r>
      </text>
    </comment>
    <comment ref="H5" authorId="1">
      <text>
        <r>
          <rPr>
            <b/>
            <sz val="10"/>
            <color indexed="81"/>
            <rFont val="Tahoma"/>
            <family val="2"/>
            <charset val="162"/>
          </rPr>
          <t>Hüsnü Öztürk:</t>
        </r>
        <r>
          <rPr>
            <sz val="8"/>
            <color indexed="81"/>
            <rFont val="Tahoma"/>
            <charset val="162"/>
          </rPr>
          <t xml:space="preserve">
</t>
        </r>
        <r>
          <rPr>
            <b/>
            <sz val="10"/>
            <color indexed="12"/>
            <rFont val="Tahoma"/>
            <family val="2"/>
            <charset val="162"/>
          </rPr>
          <t>BURAYA, YALNIZ,</t>
        </r>
        <r>
          <rPr>
            <b/>
            <sz val="10"/>
            <color indexed="81"/>
            <rFont val="Tahoma"/>
            <family val="2"/>
            <charset val="162"/>
          </rPr>
          <t xml:space="preserve"> </t>
        </r>
        <r>
          <rPr>
            <b/>
            <sz val="10"/>
            <color indexed="10"/>
            <rFont val="Tahoma"/>
            <family val="2"/>
            <charset val="162"/>
          </rPr>
          <t>OKUL</t>
        </r>
        <r>
          <rPr>
            <b/>
            <sz val="10"/>
            <color indexed="81"/>
            <rFont val="Tahoma"/>
            <family val="2"/>
            <charset val="162"/>
          </rPr>
          <t xml:space="preserve"> </t>
        </r>
        <r>
          <rPr>
            <b/>
            <sz val="10"/>
            <color indexed="10"/>
            <rFont val="Tahoma"/>
            <family val="2"/>
            <charset val="162"/>
          </rPr>
          <t>MÜDÜRÜNÜN</t>
        </r>
        <r>
          <rPr>
            <b/>
            <sz val="10"/>
            <color indexed="81"/>
            <rFont val="Tahoma"/>
            <family val="2"/>
            <charset val="162"/>
          </rPr>
          <t xml:space="preserve"> </t>
        </r>
        <r>
          <rPr>
            <b/>
            <sz val="10"/>
            <color indexed="12"/>
            <rFont val="Tahoma"/>
            <family val="2"/>
            <charset val="162"/>
          </rPr>
          <t>ADINI GİRİNİZ</t>
        </r>
        <r>
          <rPr>
            <b/>
            <sz val="8"/>
            <color indexed="12"/>
            <rFont val="Tahoma"/>
            <family val="2"/>
            <charset val="162"/>
          </rPr>
          <t>.</t>
        </r>
        <r>
          <rPr>
            <sz val="8"/>
            <color indexed="81"/>
            <rFont val="Tahoma"/>
            <charset val="162"/>
          </rPr>
          <t xml:space="preserve">
</t>
        </r>
      </text>
    </comment>
    <comment ref="P5" authorId="2">
      <text>
        <r>
          <rPr>
            <b/>
            <sz val="12"/>
            <color indexed="10"/>
            <rFont val="Tahoma"/>
            <family val="2"/>
            <charset val="162"/>
          </rPr>
          <t xml:space="preserve">HÜSNÜ:  </t>
        </r>
        <r>
          <rPr>
            <b/>
            <sz val="12"/>
            <color indexed="12"/>
            <rFont val="Tahoma"/>
            <family val="2"/>
            <charset val="162"/>
          </rPr>
          <t>Yalnız bir sınıfın ders saati toplamını gösterir.</t>
        </r>
      </text>
    </comment>
    <comment ref="H6" authorId="1">
      <text>
        <r>
          <rPr>
            <b/>
            <sz val="11"/>
            <color indexed="81"/>
            <rFont val="Tahoma"/>
            <family val="2"/>
            <charset val="162"/>
          </rPr>
          <t>Hüsnü ÖZTÜRK:</t>
        </r>
        <r>
          <rPr>
            <sz val="11"/>
            <color indexed="81"/>
            <rFont val="Tahoma"/>
            <family val="2"/>
            <charset val="162"/>
          </rPr>
          <t xml:space="preserve">
</t>
        </r>
        <r>
          <rPr>
            <sz val="11"/>
            <color indexed="12"/>
            <rFont val="Tahoma"/>
            <family val="2"/>
            <charset val="162"/>
          </rPr>
          <t>Müdür Yardımcılarını Yazın</t>
        </r>
      </text>
    </comment>
    <comment ref="P6" authorId="2">
      <text>
        <r>
          <rPr>
            <b/>
            <sz val="8"/>
            <color indexed="81"/>
            <rFont val="Tahoma"/>
            <family val="2"/>
            <charset val="162"/>
          </rPr>
          <t>HÜSNÜ:</t>
        </r>
        <r>
          <rPr>
            <sz val="8"/>
            <color indexed="81"/>
            <rFont val="Tahoma"/>
            <family val="2"/>
            <charset val="162"/>
          </rPr>
          <t xml:space="preserve">
Dönemlik alınan toplam ücretin, toplam ders saatine bölünmesiyle hesaplanır.</t>
        </r>
      </text>
    </comment>
    <comment ref="P8" authorId="0">
      <text>
        <r>
          <rPr>
            <sz val="14"/>
            <color indexed="10"/>
            <rFont val="Arial Narrow"/>
            <family val="2"/>
            <charset val="162"/>
          </rPr>
          <t xml:space="preserve">HÜSNÜ : </t>
        </r>
        <r>
          <rPr>
            <b/>
            <sz val="16"/>
            <color indexed="17"/>
            <rFont val="Arial Narrow"/>
            <family val="2"/>
            <charset val="162"/>
          </rPr>
          <t>PERSONEL ÜCRET  DAĞILIMI ORANLARI:</t>
        </r>
        <r>
          <rPr>
            <sz val="16"/>
            <color indexed="10"/>
            <rFont val="Arial Narrow"/>
            <family val="2"/>
            <charset val="162"/>
          </rPr>
          <t xml:space="preserve">  </t>
        </r>
        <r>
          <rPr>
            <sz val="16"/>
            <color indexed="12"/>
            <rFont val="Arial Narrow"/>
            <family val="2"/>
            <charset val="162"/>
          </rPr>
          <t xml:space="preserve">Aşağıya doğru bu hücrelerdeki değerleri, </t>
        </r>
        <r>
          <rPr>
            <sz val="16"/>
            <color indexed="10"/>
            <rFont val="Arial Narrow"/>
            <family val="2"/>
            <charset val="162"/>
          </rPr>
          <t>"Yetiştirme Kursu Genelgesi</t>
        </r>
        <r>
          <rPr>
            <sz val="16"/>
            <color indexed="12"/>
            <rFont val="Arial Narrow"/>
            <family val="2"/>
            <charset val="162"/>
          </rPr>
          <t xml:space="preserve">" ndeki oranlar değiştiğinde tekrar düzenleyin. </t>
        </r>
        <r>
          <rPr>
            <sz val="16"/>
            <color indexed="61"/>
            <rFont val="Arial Narrow"/>
            <family val="2"/>
            <charset val="162"/>
          </rPr>
          <t>Düzenlemeyi, "</t>
        </r>
        <r>
          <rPr>
            <sz val="16"/>
            <color indexed="53"/>
            <rFont val="Arial Narrow"/>
            <family val="2"/>
            <charset val="162"/>
          </rPr>
          <t>sayfa korumasını kaldır</t>
        </r>
        <r>
          <rPr>
            <sz val="16"/>
            <color indexed="61"/>
            <rFont val="Arial Narrow"/>
            <family val="2"/>
            <charset val="162"/>
          </rPr>
          <t>" ıp yapabilirsiniz. Şifre yok.</t>
        </r>
        <r>
          <rPr>
            <sz val="8"/>
            <color indexed="81"/>
            <rFont val="Tahoma"/>
            <charset val="162"/>
          </rPr>
          <t xml:space="preserve">
</t>
        </r>
      </text>
    </comment>
    <comment ref="B1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sz val="8"/>
            <color indexed="81"/>
            <rFont val="Tahoma"/>
            <charset val="162"/>
          </rPr>
          <t xml:space="preserve">
</t>
        </r>
        <r>
          <rPr>
            <sz val="12"/>
            <color indexed="60"/>
            <rFont val="Tahoma"/>
            <family val="2"/>
            <charset val="162"/>
          </rPr>
          <t xml:space="preserve">Formül çubuğunun solundaki </t>
        </r>
        <r>
          <rPr>
            <sz val="12"/>
            <color indexed="12"/>
            <rFont val="Tahoma"/>
            <family val="2"/>
            <charset val="162"/>
          </rPr>
          <t>"</t>
        </r>
        <r>
          <rPr>
            <sz val="12"/>
            <color indexed="10"/>
            <rFont val="Tahoma"/>
            <family val="2"/>
            <charset val="162"/>
          </rPr>
          <t>Ad kutusu</t>
        </r>
        <r>
          <rPr>
            <sz val="12"/>
            <color indexed="12"/>
            <rFont val="Tahoma"/>
            <family val="2"/>
            <charset val="162"/>
          </rPr>
          <t>"</t>
        </r>
        <r>
          <rPr>
            <sz val="12"/>
            <color indexed="60"/>
            <rFont val="Tahoma"/>
            <family val="2"/>
            <charset val="162"/>
          </rPr>
          <t xml:space="preserve"> içindeki listede bulunan sayfa numarası "</t>
        </r>
        <r>
          <rPr>
            <sz val="12"/>
            <color indexed="10"/>
            <rFont val="Tahoma"/>
            <family val="2"/>
            <charset val="162"/>
          </rPr>
          <t>Öğretmenin sınıfı</t>
        </r>
        <r>
          <rPr>
            <sz val="12"/>
            <color indexed="60"/>
            <rFont val="Tahoma"/>
            <family val="2"/>
            <charset val="162"/>
          </rPr>
          <t>" nın listesine götüren kısa yoldur.</t>
        </r>
      </text>
    </comment>
    <comment ref="F10" authorId="0">
      <text>
        <r>
          <rPr>
            <b/>
            <sz val="14"/>
            <color indexed="12"/>
            <rFont val="Tahoma"/>
            <family val="2"/>
            <charset val="162"/>
          </rPr>
          <t>Hüsnü :</t>
        </r>
        <r>
          <rPr>
            <b/>
            <sz val="14"/>
            <color indexed="81"/>
            <rFont val="Tahoma"/>
            <family val="2"/>
            <charset val="162"/>
          </rPr>
          <t xml:space="preserve"> </t>
        </r>
        <r>
          <rPr>
            <b/>
            <sz val="14"/>
            <color indexed="10"/>
            <rFont val="Tahoma"/>
            <family val="2"/>
            <charset val="162"/>
          </rPr>
          <t>Sınıfın, dönem içinde okuduğu ders saati toplamı.</t>
        </r>
      </text>
    </comment>
    <comment ref="I10" authorId="2">
      <text>
        <r>
          <rPr>
            <b/>
            <sz val="12"/>
            <color indexed="10"/>
            <rFont val="Tahoma"/>
            <family val="2"/>
            <charset val="162"/>
          </rPr>
          <t>HÜSNÜ:</t>
        </r>
        <r>
          <rPr>
            <sz val="12"/>
            <color indexed="39"/>
            <rFont val="Tahoma"/>
            <family val="2"/>
            <charset val="162"/>
          </rPr>
          <t xml:space="preserve">
DERS İSİMLERİNİ AŞAĞIDA " </t>
        </r>
        <r>
          <rPr>
            <sz val="12"/>
            <color indexed="10"/>
            <rFont val="Tahoma"/>
            <family val="2"/>
            <charset val="162"/>
          </rPr>
          <t>I</t>
        </r>
        <r>
          <rPr>
            <sz val="12"/>
            <color indexed="39"/>
            <rFont val="Tahoma"/>
            <family val="2"/>
            <charset val="162"/>
          </rPr>
          <t>69 " HÜCRESİNDEN DEĞİŞTİREBİLİ VEYA EKLEYEBİLİRSİNİZ.</t>
        </r>
      </text>
    </comment>
    <comment ref="J10" authorId="0">
      <text>
        <r>
          <rPr>
            <b/>
            <sz val="14"/>
            <color indexed="10"/>
            <rFont val="Tahoma"/>
            <family val="2"/>
            <charset val="162"/>
          </rPr>
          <t xml:space="preserve">Hüsnü: </t>
        </r>
        <r>
          <rPr>
            <b/>
            <sz val="14"/>
            <color indexed="12"/>
            <rFont val="Tahoma"/>
            <family val="2"/>
            <charset val="162"/>
          </rPr>
          <t>Öğretmenin okuttuğu ders saati toplamını giriniz.</t>
        </r>
      </text>
    </comment>
    <comment ref="R10" authorId="0">
      <text>
        <r>
          <rPr>
            <b/>
            <sz val="12"/>
            <color indexed="10"/>
            <rFont val="Tahoma"/>
            <family val="2"/>
            <charset val="162"/>
          </rPr>
          <t xml:space="preserve">Hüsnü : </t>
        </r>
        <r>
          <rPr>
            <b/>
            <sz val="12"/>
            <color indexed="12"/>
            <rFont val="Tahoma"/>
            <family val="2"/>
            <charset val="162"/>
          </rPr>
          <t>Öğrenci isimleri, getirdiği ücreti, kontenjan veya indirimli öğrenci mi olduğu bu listeye yazılacak.</t>
        </r>
      </text>
    </comment>
    <comment ref="N21" authorId="0">
      <text>
        <r>
          <rPr>
            <b/>
            <sz val="14"/>
            <color indexed="10"/>
            <rFont val="Tahoma"/>
            <family val="2"/>
            <charset val="162"/>
          </rPr>
          <t>Hüsnü :</t>
        </r>
        <r>
          <rPr>
            <b/>
            <sz val="14"/>
            <color indexed="81"/>
            <rFont val="Tahoma"/>
            <family val="2"/>
            <charset val="162"/>
          </rPr>
          <t xml:space="preserve"> Vergi oranlarını bu hücrelerden değiştirebilirsiniz. </t>
        </r>
        <r>
          <rPr>
            <b/>
            <sz val="14"/>
            <color indexed="12"/>
            <rFont val="Tahoma"/>
            <family val="2"/>
            <charset val="162"/>
          </rPr>
          <t xml:space="preserve">Vergi oranlarını </t>
        </r>
        <r>
          <rPr>
            <b/>
            <sz val="14"/>
            <color indexed="10"/>
            <rFont val="Tahoma"/>
            <family val="2"/>
            <charset val="162"/>
          </rPr>
          <t>"</t>
        </r>
        <r>
          <rPr>
            <b/>
            <sz val="14"/>
            <color indexed="12"/>
            <rFont val="Tahoma"/>
            <family val="2"/>
            <charset val="162"/>
          </rPr>
          <t>ondalık sayı</t>
        </r>
        <r>
          <rPr>
            <b/>
            <sz val="14"/>
            <color indexed="10"/>
            <rFont val="Tahoma"/>
            <family val="2"/>
            <charset val="162"/>
          </rPr>
          <t>"</t>
        </r>
        <r>
          <rPr>
            <b/>
            <sz val="14"/>
            <color indexed="12"/>
            <rFont val="Tahoma"/>
            <family val="2"/>
            <charset val="162"/>
          </rPr>
          <t xml:space="preserve"> olarak giriniz.</t>
        </r>
      </text>
    </comment>
    <comment ref="H42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  <comment ref="H43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  <comment ref="H44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  <comment ref="H45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  <comment ref="H46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  <comment ref="H47" authorId="1">
      <text>
        <r>
          <rPr>
            <b/>
            <sz val="14"/>
            <color indexed="81"/>
            <rFont val="Tahoma"/>
            <family val="2"/>
            <charset val="162"/>
          </rPr>
          <t>Hüsnü ÖZTÜRK:</t>
        </r>
        <r>
          <rPr>
            <sz val="14"/>
            <color indexed="81"/>
            <rFont val="Tahoma"/>
            <family val="2"/>
            <charset val="162"/>
          </rPr>
          <t xml:space="preserve">
</t>
        </r>
        <r>
          <rPr>
            <sz val="14"/>
            <color indexed="10"/>
            <rFont val="Tahoma"/>
            <family val="2"/>
            <charset val="162"/>
          </rPr>
          <t>Memur - Hizmetli adını yazın.</t>
        </r>
      </text>
    </comment>
  </commentList>
</comments>
</file>

<file path=xl/comments2.xml><?xml version="1.0" encoding="utf-8"?>
<comments xmlns="http://schemas.openxmlformats.org/spreadsheetml/2006/main">
  <authors>
    <author>xx</author>
  </authors>
  <commentList>
    <comment ref="H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4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7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1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4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8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22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25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29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32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36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40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43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47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50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54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58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61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65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68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72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76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79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83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86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90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940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976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012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048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  <comment ref="H1084" authorId="0">
      <text>
        <r>
          <rPr>
            <b/>
            <sz val="14"/>
            <color indexed="81"/>
            <rFont val="Tahoma"/>
            <family val="2"/>
            <charset val="162"/>
          </rPr>
          <t xml:space="preserve">HÜSNÜ : </t>
        </r>
        <r>
          <rPr>
            <b/>
            <sz val="14"/>
            <color indexed="12"/>
            <rFont val="Tahoma"/>
            <family val="2"/>
            <charset val="162"/>
          </rPr>
          <t>Öğrenci ;</t>
        </r>
        <r>
          <rPr>
            <b/>
            <sz val="14"/>
            <color indexed="81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Ücretsiz kursa geliyorsa  " </t>
        </r>
        <r>
          <rPr>
            <b/>
            <sz val="14"/>
            <color indexed="12"/>
            <rFont val="Tahoma"/>
            <family val="2"/>
            <charset val="162"/>
          </rPr>
          <t xml:space="preserve">KONTENJAN </t>
        </r>
        <r>
          <rPr>
            <b/>
            <sz val="14"/>
            <color indexed="10"/>
            <rFont val="Tahoma"/>
            <family val="2"/>
            <charset val="162"/>
          </rPr>
          <t>",</t>
        </r>
        <r>
          <rPr>
            <b/>
            <sz val="14"/>
            <color indexed="12"/>
            <rFont val="Tahoma"/>
            <family val="2"/>
            <charset val="162"/>
          </rPr>
          <t xml:space="preserve">
</t>
        </r>
        <r>
          <rPr>
            <b/>
            <sz val="14"/>
            <color indexed="10"/>
            <rFont val="Tahoma"/>
            <family val="2"/>
            <charset val="162"/>
          </rPr>
          <t xml:space="preserve">% 50 indirimli ise     " </t>
        </r>
        <r>
          <rPr>
            <b/>
            <sz val="14"/>
            <color indexed="12"/>
            <rFont val="Tahoma"/>
            <family val="2"/>
            <charset val="162"/>
          </rPr>
          <t xml:space="preserve">İNDİRİMLİ </t>
        </r>
        <r>
          <rPr>
            <b/>
            <sz val="14"/>
            <color indexed="10"/>
            <rFont val="Tahoma"/>
            <family val="2"/>
            <charset val="162"/>
          </rPr>
          <t xml:space="preserve">"  </t>
        </r>
        <r>
          <rPr>
            <b/>
            <sz val="14"/>
            <color indexed="17"/>
            <rFont val="Tahoma"/>
            <family val="2"/>
            <charset val="162"/>
          </rPr>
          <t>değilse</t>
        </r>
        <r>
          <rPr>
            <b/>
            <sz val="14"/>
            <color indexed="10"/>
            <rFont val="Tahoma"/>
            <family val="2"/>
            <charset val="162"/>
          </rPr>
          <t xml:space="preserve"> </t>
        </r>
        <r>
          <rPr>
            <b/>
            <sz val="14"/>
            <color indexed="17"/>
            <rFont val="Tahoma"/>
            <family val="2"/>
            <charset val="162"/>
          </rPr>
          <t>dekont nosu yazılacak.</t>
        </r>
      </text>
    </comment>
  </commentList>
</comments>
</file>

<file path=xl/sharedStrings.xml><?xml version="1.0" encoding="utf-8"?>
<sst xmlns="http://schemas.openxmlformats.org/spreadsheetml/2006/main" count="940" uniqueCount="286">
  <si>
    <t>TOPLAMI</t>
  </si>
  <si>
    <t>İMZA</t>
  </si>
  <si>
    <t>BRÜT</t>
  </si>
  <si>
    <t>KURS YÖNETİM KURULU</t>
  </si>
  <si>
    <t>MEMUR-HİZMETLİ</t>
  </si>
  <si>
    <t>KURS GİDERLERİ</t>
  </si>
  <si>
    <t>İL FONU</t>
  </si>
  <si>
    <t>GÖREVİ</t>
  </si>
  <si>
    <t>ADI SOYADI</t>
  </si>
  <si>
    <t>TOPLAM</t>
  </si>
  <si>
    <t xml:space="preserve">     TOPLAM GELİR</t>
  </si>
  <si>
    <t>SIRA</t>
  </si>
  <si>
    <t>NO</t>
  </si>
  <si>
    <t>TUTAR</t>
  </si>
  <si>
    <t>GELİR</t>
  </si>
  <si>
    <t>KESİNTİ</t>
  </si>
  <si>
    <t>ÖĞRENCİLERİ YETİŞTİRME VE İMTİHANLARA HAZIRLAMA KURS MERKEZİ</t>
  </si>
  <si>
    <t>3-KURSLARDA VERİLEN TOPLAM DERS SAATİ</t>
  </si>
  <si>
    <t>4-ÖĞRENCİLERDEN ALINAN BİRİM DERS SAATİ ÜCRETİ</t>
  </si>
  <si>
    <t xml:space="preserve">   A) YETİŞTİRME</t>
  </si>
  <si>
    <t xml:space="preserve">   B) HAZIRLAMA</t>
  </si>
  <si>
    <t>5-ÜCRETSİZ OKUYAN ÖĞRENCİ SAYISI</t>
  </si>
  <si>
    <t>6-%50 İNDİRİMLİ OKUYAN ÖĞRENCİ SAYISI</t>
  </si>
  <si>
    <t>7-ALINAN TOPLAM ÜCRET</t>
  </si>
  <si>
    <t>8-KURSLARDA GÖREVLENDİRİLEN ÖĞRETMEN SAYISI</t>
  </si>
  <si>
    <t>9-KURSLARDA ÖĞRETMEN OLARAK GÖREV.MD.YRD.SAYISI</t>
  </si>
  <si>
    <t>KURS MERKEZLERİ TOPLAM BÜTÇESİNDEN</t>
  </si>
  <si>
    <t>YAPILAN GİDERLER</t>
  </si>
  <si>
    <t>1-KURS MERKEZLERİ MÜDÜRLERİ</t>
  </si>
  <si>
    <t>2-YÖNETİM KURULU ÜYELERİ  (Md.Yrd. Sayısı)</t>
  </si>
  <si>
    <t>3-KURS ÖĞRETMENLERİ</t>
  </si>
  <si>
    <t>4-MEMUR VE HİZMETLİ</t>
  </si>
  <si>
    <t>5-İL FONU</t>
  </si>
  <si>
    <t>6-KURS DESTEK HİZMETLERİNE AYRILAN</t>
  </si>
  <si>
    <t>7-ÖDENEN GELİR VERGİSİ MİKTARI</t>
  </si>
  <si>
    <t>8-ÖDENEN DAMGA VERGİSİ MİKTARI</t>
  </si>
  <si>
    <t>SAYISI</t>
  </si>
  <si>
    <t>ÖDENEN TOPLAM</t>
  </si>
  <si>
    <t>ÜCRET</t>
  </si>
  <si>
    <r>
      <t>1</t>
    </r>
    <r>
      <rPr>
        <sz val="10"/>
        <rFont val="Arial Tur"/>
        <charset val="162"/>
      </rPr>
      <t>-AÇILAN KURS MERKEZİ SAYISI</t>
    </r>
  </si>
  <si>
    <r>
      <t>2</t>
    </r>
    <r>
      <rPr>
        <sz val="10"/>
        <rFont val="Arial Tur"/>
        <charset val="162"/>
      </rPr>
      <t>-KURSLARA KAYITLI ÖĞRENCİ SAYISI</t>
    </r>
  </si>
  <si>
    <t>YILI:</t>
  </si>
  <si>
    <t>DÖNEMİ:</t>
  </si>
  <si>
    <t>AY:</t>
  </si>
  <si>
    <t>OKULU:</t>
  </si>
  <si>
    <t>.   Dönem Yetiştirme Kursu Bütçesi</t>
  </si>
  <si>
    <t>SINIF</t>
  </si>
  <si>
    <t>DEKONT NO</t>
  </si>
  <si>
    <t>S. N.</t>
  </si>
  <si>
    <t>KURS ÖĞRETMENİ :</t>
  </si>
  <si>
    <t>1-A</t>
  </si>
  <si>
    <t>SINIFI</t>
  </si>
  <si>
    <t>TOPLAM ÜCRET</t>
  </si>
  <si>
    <t>1-B</t>
  </si>
  <si>
    <t>1-C</t>
  </si>
  <si>
    <t>1-D</t>
  </si>
  <si>
    <t>1-E</t>
  </si>
  <si>
    <t>2-A</t>
  </si>
  <si>
    <t>2-B</t>
  </si>
  <si>
    <t>2-C</t>
  </si>
  <si>
    <t>2-D</t>
  </si>
  <si>
    <t>2-E</t>
  </si>
  <si>
    <t>3-F</t>
  </si>
  <si>
    <t>3-E</t>
  </si>
  <si>
    <t>3-D</t>
  </si>
  <si>
    <t>3-C</t>
  </si>
  <si>
    <t>3-B</t>
  </si>
  <si>
    <t>3-A</t>
  </si>
  <si>
    <t>4-E</t>
  </si>
  <si>
    <t>4-D</t>
  </si>
  <si>
    <t>4-C</t>
  </si>
  <si>
    <t>4-B</t>
  </si>
  <si>
    <t>4-A</t>
  </si>
  <si>
    <t>5-E</t>
  </si>
  <si>
    <t>5-D</t>
  </si>
  <si>
    <t>5-C</t>
  </si>
  <si>
    <t>5-B</t>
  </si>
  <si>
    <t>5-A</t>
  </si>
  <si>
    <t>6-F</t>
  </si>
  <si>
    <t>6-E</t>
  </si>
  <si>
    <t>6-D</t>
  </si>
  <si>
    <t>6-C</t>
  </si>
  <si>
    <t>6-B</t>
  </si>
  <si>
    <t>6-A</t>
  </si>
  <si>
    <t>7-F</t>
  </si>
  <si>
    <t>7-E</t>
  </si>
  <si>
    <t>7-D</t>
  </si>
  <si>
    <t>7-C</t>
  </si>
  <si>
    <t>7-B</t>
  </si>
  <si>
    <t>7-A</t>
  </si>
  <si>
    <t>8-F</t>
  </si>
  <si>
    <t>8-E</t>
  </si>
  <si>
    <t>8-D</t>
  </si>
  <si>
    <t>8-C</t>
  </si>
  <si>
    <t>8-B</t>
  </si>
  <si>
    <t>8-A</t>
  </si>
  <si>
    <t>MEMUR  VE  HİZMETLİLER</t>
  </si>
  <si>
    <t>PERSONEL GİDERİ</t>
  </si>
  <si>
    <t>ELE</t>
  </si>
  <si>
    <t>GEÇEN</t>
  </si>
  <si>
    <t>D. VERG.</t>
  </si>
  <si>
    <t>MÜDÜRÜ</t>
  </si>
  <si>
    <t xml:space="preserve"> Öğretim Yılı</t>
  </si>
  <si>
    <t>MÜDÜR - MÜDÜR YARDIMCILARI</t>
  </si>
  <si>
    <t>İLÇESİ</t>
  </si>
  <si>
    <t>DÖNEMİ</t>
  </si>
  <si>
    <t>AY</t>
  </si>
  <si>
    <t>OKULU</t>
  </si>
  <si>
    <t>İLİ</t>
  </si>
  <si>
    <t xml:space="preserve"> 1-AÇILAN KURS MERKEZİ SAYISI</t>
  </si>
  <si>
    <t xml:space="preserve"> 3-ÖĞRENCİLERDEN ALINAN BİRİM DERS SAATİ ÜCRETİ</t>
  </si>
  <si>
    <t>ÖĞRETİM YILI</t>
  </si>
  <si>
    <t>V E R İ     G İ R İ Ş     S A Y F A S I</t>
  </si>
  <si>
    <t>Hüsnü ÖZTÜRK</t>
  </si>
  <si>
    <t>akgozhusnu@hotmail.com</t>
  </si>
  <si>
    <t>A Ç I K L A M A L A R</t>
  </si>
  <si>
    <t>1-F</t>
  </si>
  <si>
    <t>2-F</t>
  </si>
  <si>
    <t>4-F</t>
  </si>
  <si>
    <t>5-F</t>
  </si>
  <si>
    <t>OCAK</t>
  </si>
  <si>
    <t>MERT ŞENTÜRK</t>
  </si>
  <si>
    <t>SİNEM KOCAMAN</t>
  </si>
  <si>
    <t>FURKAN OLGA</t>
  </si>
  <si>
    <t>ÖĞRETMENLER</t>
  </si>
  <si>
    <t>ADI  SOYADI</t>
  </si>
  <si>
    <t>KESİNTİ TOPLAI</t>
  </si>
  <si>
    <t>GELİR VERGİSİ</t>
  </si>
  <si>
    <t>DAMGA VERGİSİ</t>
  </si>
  <si>
    <t>ELE GEÇEN</t>
  </si>
  <si>
    <t>BÜRÜT ÜCRET</t>
  </si>
  <si>
    <t>YETİŞTİRME KURSU ÜCRET BORDROSU</t>
  </si>
  <si>
    <t>Öğretmen</t>
  </si>
  <si>
    <t>Adnan Menderes İlköğretim Okulu  Yıldırım-BURSA</t>
  </si>
  <si>
    <t>BORDRO</t>
  </si>
  <si>
    <t>KURS BÜTÇESİ</t>
  </si>
  <si>
    <t>KURS MERKEZİ MÜDÜRÜ</t>
  </si>
  <si>
    <t>GÖREVLİ ÖĞRETMEN GİDERİ</t>
  </si>
  <si>
    <r>
      <t xml:space="preserve">2- </t>
    </r>
    <r>
      <rPr>
        <b/>
        <sz val="8"/>
        <color indexed="41"/>
        <rFont val="Arial Tur"/>
        <charset val="162"/>
      </rPr>
      <t>Sınıf listelerine; Öğrencilerin adını, getirdiği ücreti  ve " DEKONT "</t>
    </r>
  </si>
  <si>
    <r>
      <t xml:space="preserve">KURS ÖĞRETMENİ </t>
    </r>
    <r>
      <rPr>
        <b/>
        <sz val="10"/>
        <rFont val="Arial Tur"/>
        <charset val="162"/>
      </rPr>
      <t>:</t>
    </r>
  </si>
  <si>
    <t xml:space="preserve"> 4-ÖĞRENCİLERDEN ALINAN DÖNEMLİK TOPLAM ÜCRET</t>
  </si>
  <si>
    <t>2-G</t>
  </si>
  <si>
    <t>1-G</t>
  </si>
  <si>
    <t>3-G</t>
  </si>
  <si>
    <t>4-G</t>
  </si>
  <si>
    <t>5-G</t>
  </si>
  <si>
    <t>6-G</t>
  </si>
  <si>
    <t>7-G</t>
  </si>
  <si>
    <t>8-G</t>
  </si>
  <si>
    <t>MATEMATİK</t>
  </si>
  <si>
    <r>
      <t xml:space="preserve"> başlığının altına ise </t>
    </r>
    <r>
      <rPr>
        <b/>
        <sz val="8"/>
        <color indexed="43"/>
        <rFont val="Arial Tur"/>
        <charset val="162"/>
      </rPr>
      <t>% 50 indirimli</t>
    </r>
    <r>
      <rPr>
        <b/>
        <sz val="8"/>
        <color indexed="41"/>
        <rFont val="Arial Tur"/>
        <charset val="162"/>
      </rPr>
      <t xml:space="preserve"> mi ya da </t>
    </r>
    <r>
      <rPr>
        <b/>
        <sz val="8"/>
        <color indexed="43"/>
        <rFont val="Arial Tur"/>
        <charset val="162"/>
      </rPr>
      <t>kontenjan</t>
    </r>
    <r>
      <rPr>
        <b/>
        <sz val="8"/>
        <color indexed="41"/>
        <rFont val="Arial Tur"/>
        <charset val="162"/>
      </rPr>
      <t>dan mı</t>
    </r>
  </si>
  <si>
    <r>
      <t xml:space="preserve"> olduğunu değilse </t>
    </r>
    <r>
      <rPr>
        <b/>
        <sz val="8"/>
        <color indexed="43"/>
        <rFont val="Arial Tur"/>
        <charset val="162"/>
      </rPr>
      <t>dekont numarasın</t>
    </r>
    <r>
      <rPr>
        <b/>
        <sz val="8"/>
        <color indexed="41"/>
        <rFont val="Arial Tur"/>
        <charset val="162"/>
      </rPr>
      <t>ı yazmanız yeterli.</t>
    </r>
  </si>
  <si>
    <t>TÜRKÇE</t>
  </si>
  <si>
    <t>İNGİLİZCE</t>
  </si>
  <si>
    <t>FEN VE TEKNOLOJİ</t>
  </si>
  <si>
    <t>Yüzde Oranı          (%)</t>
  </si>
  <si>
    <t xml:space="preserve">MEMUR ve HİZMETLİ GİDERİ </t>
  </si>
  <si>
    <t>KURS YÖNETİM KURULU  ( Md.Yardımcısı ) GİDERİ</t>
  </si>
  <si>
    <t>OĞUZHAN KARACA</t>
  </si>
  <si>
    <t>KADİR YOLCU</t>
  </si>
  <si>
    <t>SEÇ</t>
  </si>
  <si>
    <t>SOSYAL BİLGİLER</t>
  </si>
  <si>
    <t>MEMUR ve HİZMETLİ</t>
  </si>
  <si>
    <t>Yoklama Listesi</t>
  </si>
  <si>
    <t>Ders Defteri</t>
  </si>
  <si>
    <t>Öğrenci Kurs Listesi</t>
  </si>
  <si>
    <t>Sınıf mevcudu :</t>
  </si>
  <si>
    <t>ÖĞRENCİNİN</t>
  </si>
  <si>
    <t>HAFTALAR</t>
  </si>
  <si>
    <t>S.N</t>
  </si>
  <si>
    <t>GELEN</t>
  </si>
  <si>
    <t xml:space="preserve">      GELMEYEN</t>
  </si>
  <si>
    <t xml:space="preserve">  TOPLAM</t>
  </si>
  <si>
    <t>YETİŞTİRME KURSU DERS DEFTERİ</t>
  </si>
  <si>
    <t xml:space="preserve">      ..…../….…./ 20</t>
  </si>
  <si>
    <t>1. Ders</t>
  </si>
  <si>
    <t>Konu  :  …………………….</t>
  </si>
  <si>
    <t xml:space="preserve">            ……………………..</t>
  </si>
  <si>
    <t>Deney:  …………………….</t>
  </si>
  <si>
    <t>Ödev  :  …………………….</t>
  </si>
  <si>
    <t xml:space="preserve">            …………………….</t>
  </si>
  <si>
    <t>İmza  :</t>
  </si>
  <si>
    <t>2. Ders</t>
  </si>
  <si>
    <t>3. Ders</t>
  </si>
  <si>
    <t>4. Ders</t>
  </si>
  <si>
    <t xml:space="preserve"> İncelendi</t>
  </si>
  <si>
    <t>DÜŞÜNCELER</t>
  </si>
  <si>
    <r>
      <t xml:space="preserve">3. SINIFLAR  </t>
    </r>
    <r>
      <rPr>
        <b/>
        <sz val="14"/>
        <rFont val="Times New Roman"/>
        <family val="1"/>
        <charset val="162"/>
      </rPr>
      <t>MATEMATİK</t>
    </r>
    <r>
      <rPr>
        <sz val="14"/>
        <rFont val="Times New Roman"/>
        <family val="1"/>
        <charset val="162"/>
      </rPr>
      <t xml:space="preserve"> DERSİ  KURS LİSTESİ</t>
    </r>
  </si>
  <si>
    <t>MURAT GÜRSOY</t>
  </si>
  <si>
    <t>BERAT AY</t>
  </si>
  <si>
    <t>SEVİLAY BAŞARAN</t>
  </si>
  <si>
    <t>GİZEM AŞÇI</t>
  </si>
  <si>
    <t>BATUHAN HAZER</t>
  </si>
  <si>
    <t>MUHAMMET NURULLAH ÖZTÜRK</t>
  </si>
  <si>
    <t>316</t>
  </si>
  <si>
    <t>399</t>
  </si>
  <si>
    <t>408</t>
  </si>
  <si>
    <t>489</t>
  </si>
  <si>
    <t>506</t>
  </si>
  <si>
    <t>518</t>
  </si>
  <si>
    <t>528</t>
  </si>
  <si>
    <t>655</t>
  </si>
  <si>
    <t>832</t>
  </si>
  <si>
    <t>970</t>
  </si>
  <si>
    <t>KURS    DEVAM-DEVAMSIZLIK   TAKİP   ÇİZELGESİ</t>
  </si>
  <si>
    <t>KURS ÖĞRT. :</t>
  </si>
  <si>
    <t>SINIF LİSTELERİ</t>
  </si>
  <si>
    <t>MATEMATİK - TÜRKÇE</t>
  </si>
  <si>
    <t>DERSİ KURS LİSTESİ</t>
  </si>
  <si>
    <t>TÜRKÇE  MATEMATİK  FEN ve TEKNOLOJİ  İNGİLİZCE  SOSYAL BİLGİLER</t>
  </si>
  <si>
    <t>KURS   ÖĞRETMENİ</t>
  </si>
  <si>
    <t>Sınıfların, dönem içindeki, ders saatleri toplamı</t>
  </si>
  <si>
    <t>çizelgeler</t>
  </si>
  <si>
    <t>S.N.</t>
  </si>
  <si>
    <t>Sınıfın gördüğü toplam ders saati</t>
  </si>
  <si>
    <t>Öğretmenin  Girdiği  Ders  Saati  Toplamı</t>
  </si>
  <si>
    <t>Sınıfın Toplam Ders Saati</t>
  </si>
  <si>
    <t>TOPLAM :</t>
  </si>
  <si>
    <t>SINIFTA KURS AÇILMIŞTIR.</t>
  </si>
  <si>
    <t>GELİR VER.</t>
  </si>
  <si>
    <t>DAMGA V.</t>
  </si>
  <si>
    <r>
      <t>Not</t>
    </r>
    <r>
      <rPr>
        <b/>
        <sz val="9"/>
        <color indexed="9"/>
        <rFont val="Arial Tur"/>
        <charset val="162"/>
      </rPr>
      <t>: Sayfa koruması var, ancak şifre yok.</t>
    </r>
  </si>
  <si>
    <t>Buradaki ders isimlerini isteğe bağlı olarak değiştirebilirsiniz.</t>
  </si>
  <si>
    <t>SEDANUR KAYIKÇI</t>
  </si>
  <si>
    <t>FATMA FIRINCIOĞLU</t>
  </si>
  <si>
    <t>ÇAĞLA ÇELİK</t>
  </si>
  <si>
    <t>MERVE İNCİ</t>
  </si>
  <si>
    <t>KONTENJAN</t>
  </si>
  <si>
    <t>İNDİRİMLİ</t>
  </si>
  <si>
    <t>Damga</t>
  </si>
  <si>
    <r>
      <t>Damga Vergisi:</t>
    </r>
    <r>
      <rPr>
        <b/>
        <sz val="12"/>
        <color indexed="40"/>
        <rFont val="Arial Tur"/>
        <charset val="162"/>
      </rPr>
      <t xml:space="preserve"> </t>
    </r>
    <r>
      <rPr>
        <b/>
        <sz val="12"/>
        <rFont val="Arial Tur"/>
        <charset val="162"/>
      </rPr>
      <t>-</t>
    </r>
  </si>
  <si>
    <r>
      <t>Gelir Vergisi:</t>
    </r>
    <r>
      <rPr>
        <b/>
        <sz val="12"/>
        <color indexed="40"/>
        <rFont val="Arial Tur"/>
        <charset val="162"/>
      </rPr>
      <t xml:space="preserve"> </t>
    </r>
    <r>
      <rPr>
        <b/>
        <sz val="12"/>
        <rFont val="Arial Tur"/>
        <charset val="162"/>
      </rPr>
      <t>-</t>
    </r>
  </si>
  <si>
    <t xml:space="preserve">Not :  Her okul bir kurs merkezidir. Listede sorulan "toplam ders saati"  okulda açılan sınıflardan yalnız </t>
  </si>
  <si>
    <t>sınıflar için oluşturulan listeye yazılacak. Öğrenciden istenecek kurs ücreti "Kurs Yönetmeliğinde"</t>
  </si>
  <si>
    <t>belirtilen tutar olacak ve bu toplam tutar bir sınıfın toplam ders saatine bölünerek birim saatibulunur.</t>
  </si>
  <si>
    <t xml:space="preserve"> 2-KURSDA VERİLEN TOPLAM DERS SAATİ</t>
  </si>
  <si>
    <t xml:space="preserve">        Öğrencinin getirdiği ücreti, sınıf listesinde ilgili bölüme getirdiği an yazılırsa hesaplama ona göre  </t>
  </si>
  <si>
    <t>yapılır. Taksit taksit getirir ise getirdikçe, getirdiğinin üzerine eklenir, her eklendiğinde program yeni</t>
  </si>
  <si>
    <t>toplama göre hesaplama yapar.</t>
  </si>
  <si>
    <t xml:space="preserve">        Hesaplamada gerekli olan oranlar, yüzdeler "yönetmelik" e göre olacağı için "GİRİŞ" sayfasından</t>
  </si>
  <si>
    <t>gerekli değişiklik yapılabilir.</t>
  </si>
  <si>
    <t xml:space="preserve">bir tanesinin ders saati toplamını sormakta, öğrencinin getirdiği, kurs ücret dekont tutarı ve nosu,   </t>
  </si>
  <si>
    <t>SINIFIN  GÖRDÜĞÜ                                                                                    DERS  /  DERSLER</t>
  </si>
  <si>
    <r>
      <t>1-</t>
    </r>
    <r>
      <rPr>
        <b/>
        <sz val="8"/>
        <color indexed="47"/>
        <rFont val="Arial Tur"/>
        <charset val="162"/>
      </rPr>
      <t xml:space="preserve"> </t>
    </r>
    <r>
      <rPr>
        <b/>
        <sz val="8"/>
        <color rgb="FF00B0F0"/>
        <rFont val="Arial Tur"/>
        <charset val="162"/>
      </rPr>
      <t xml:space="preserve">Önce bu sayfayı ve </t>
    </r>
    <r>
      <rPr>
        <b/>
        <sz val="8"/>
        <color indexed="41"/>
        <rFont val="Arial Tur"/>
        <charset val="162"/>
      </rPr>
      <t xml:space="preserve">sadece </t>
    </r>
    <r>
      <rPr>
        <b/>
        <sz val="8"/>
        <color indexed="9"/>
        <rFont val="Arial Tur"/>
        <charset val="162"/>
      </rPr>
      <t xml:space="preserve">BEYAZ </t>
    </r>
    <r>
      <rPr>
        <b/>
        <sz val="8"/>
        <color indexed="41"/>
        <rFont val="Arial Tur"/>
        <charset val="162"/>
      </rPr>
      <t>olan hücreleri doldurunuz.</t>
    </r>
  </si>
  <si>
    <t>567G56</t>
  </si>
  <si>
    <t>Y7890FR67</t>
  </si>
  <si>
    <t>Veri girişi yalnızca "bu sayfadan  ve Sınıf Listesi" nden yapılacak.</t>
  </si>
  <si>
    <t>Serpil ŞENGÜL</t>
  </si>
  <si>
    <t>2012-2013</t>
  </si>
  <si>
    <t>MEVLÜT AYSUN ÖZER İLKOKULU</t>
  </si>
  <si>
    <t>İZMİR</t>
  </si>
  <si>
    <t>GAZİEMİR</t>
  </si>
  <si>
    <t>ORHAN KARAKAYA</t>
  </si>
  <si>
    <t>SALİH TAŞ</t>
  </si>
  <si>
    <t>CEMİLE BEYAZİT</t>
  </si>
  <si>
    <t>M Baran SARIZEYBEK</t>
  </si>
  <si>
    <t>Nurefşan ALTUNCU</t>
  </si>
  <si>
    <t>Burak DURMUŞ</t>
  </si>
  <si>
    <t>72.00</t>
  </si>
  <si>
    <t>50.00</t>
  </si>
  <si>
    <t>Berna ERGİN</t>
  </si>
  <si>
    <t>Dilay ÖRÜNG</t>
  </si>
  <si>
    <t>36.00</t>
  </si>
  <si>
    <t>İlayda USLU</t>
  </si>
  <si>
    <t>Elif GÜNGÖR</t>
  </si>
  <si>
    <t>Havin UTKU</t>
  </si>
  <si>
    <t>ERENALİ BALCIKARDEŞLER</t>
  </si>
  <si>
    <t>Emre EŞİNER</t>
  </si>
  <si>
    <t>Burak ALTINTAŞ</t>
  </si>
  <si>
    <t>İrem Erva GENÇ</t>
  </si>
  <si>
    <t>İremsu BOZDAŞ</t>
  </si>
  <si>
    <t>Batur Gültekin ÜRE</t>
  </si>
  <si>
    <t>Hiranur YIKILMAZ</t>
  </si>
  <si>
    <t>Can TEKİN</t>
  </si>
  <si>
    <t>H. GÖÇMEN</t>
  </si>
  <si>
    <t>İNDİRİM5272</t>
  </si>
  <si>
    <t>İNDİRİM5074</t>
  </si>
  <si>
    <t>M. BaranSARIZEYBEK</t>
  </si>
  <si>
    <t>eksik ödeme</t>
  </si>
  <si>
    <t xml:space="preserve">%50 İndirim </t>
  </si>
  <si>
    <t>Erenali BALCIKARDEŞLER</t>
  </si>
  <si>
    <t>İrensu BOZDAŞ</t>
  </si>
  <si>
    <t>Batur GÜLTEKİİN</t>
  </si>
  <si>
    <t>Can TEKİ</t>
  </si>
  <si>
    <t>KURS ÖĞRETMENİ  :  SERPİL ŞENGÜL</t>
  </si>
  <si>
    <t>60.00</t>
  </si>
</sst>
</file>

<file path=xl/styles.xml><?xml version="1.0" encoding="utf-8"?>
<styleSheet xmlns="http://schemas.openxmlformats.org/spreadsheetml/2006/main">
  <numFmts count="4">
    <numFmt numFmtId="164" formatCode="#,##0.00\ &quot;TL&quot;"/>
    <numFmt numFmtId="165" formatCode="#,##0\ &quot;TL&quot;"/>
    <numFmt numFmtId="166" formatCode="#,##0.00\ _T_L"/>
    <numFmt numFmtId="167" formatCode="0.0000"/>
  </numFmts>
  <fonts count="10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b/>
      <sz val="10"/>
      <name val="Arial Tur"/>
      <charset val="162"/>
    </font>
    <font>
      <sz val="8"/>
      <color indexed="8"/>
      <name val="Arial Tur"/>
      <charset val="162"/>
    </font>
    <font>
      <sz val="11"/>
      <name val="Arial Tur"/>
      <charset val="162"/>
    </font>
    <font>
      <b/>
      <sz val="9"/>
      <name val="Arial Tur"/>
      <charset val="162"/>
    </font>
    <font>
      <sz val="9"/>
      <name val="Arial Tur"/>
      <charset val="162"/>
    </font>
    <font>
      <sz val="10"/>
      <color indexed="9"/>
      <name val="Arial Tur"/>
      <charset val="162"/>
    </font>
    <font>
      <b/>
      <sz val="9"/>
      <color indexed="10"/>
      <name val="Arial Tur"/>
      <charset val="162"/>
    </font>
    <font>
      <sz val="8"/>
      <color indexed="81"/>
      <name val="Tahoma"/>
      <charset val="162"/>
    </font>
    <font>
      <u/>
      <sz val="12"/>
      <color indexed="12"/>
      <name val="Arial Tur"/>
      <charset val="162"/>
    </font>
    <font>
      <sz val="12"/>
      <color indexed="12"/>
      <name val="Arial Tur"/>
      <charset val="162"/>
    </font>
    <font>
      <b/>
      <sz val="9"/>
      <color indexed="41"/>
      <name val="Arial Tur"/>
      <charset val="162"/>
    </font>
    <font>
      <sz val="12"/>
      <color indexed="9"/>
      <name val="Arial Tur"/>
      <charset val="162"/>
    </font>
    <font>
      <sz val="8"/>
      <color indexed="12"/>
      <name val="Arial Tur"/>
      <charset val="162"/>
    </font>
    <font>
      <b/>
      <sz val="20"/>
      <color indexed="57"/>
      <name val="Bell MT"/>
      <family val="1"/>
    </font>
    <font>
      <b/>
      <sz val="9"/>
      <color indexed="60"/>
      <name val="Arial Tur"/>
      <charset val="162"/>
    </font>
    <font>
      <sz val="10"/>
      <color indexed="60"/>
      <name val="Arial Tur"/>
      <charset val="162"/>
    </font>
    <font>
      <sz val="8"/>
      <color indexed="60"/>
      <name val="Arial Tur"/>
      <charset val="162"/>
    </font>
    <font>
      <b/>
      <sz val="8"/>
      <color indexed="13"/>
      <name val="Arial Tur"/>
      <charset val="162"/>
    </font>
    <font>
      <b/>
      <sz val="10"/>
      <color indexed="9"/>
      <name val="Arial Tur"/>
      <charset val="162"/>
    </font>
    <font>
      <b/>
      <sz val="12"/>
      <name val="Arial Tur"/>
      <charset val="162"/>
    </font>
    <font>
      <b/>
      <sz val="12"/>
      <color indexed="13"/>
      <name val="Arial Tur"/>
      <charset val="162"/>
    </font>
    <font>
      <b/>
      <sz val="8"/>
      <color indexed="10"/>
      <name val="Arial Tur"/>
      <charset val="162"/>
    </font>
    <font>
      <b/>
      <sz val="12"/>
      <color indexed="22"/>
      <name val="Arial"/>
      <family val="2"/>
      <charset val="162"/>
    </font>
    <font>
      <sz val="9.1"/>
      <name val="Arial Tur"/>
      <charset val="162"/>
    </font>
    <font>
      <b/>
      <sz val="14"/>
      <name val="Arial Tur"/>
      <charset val="162"/>
    </font>
    <font>
      <b/>
      <sz val="8"/>
      <color indexed="9"/>
      <name val="Arial Tur"/>
      <charset val="162"/>
    </font>
    <font>
      <b/>
      <sz val="14"/>
      <color indexed="10"/>
      <name val="Tahoma"/>
      <family val="2"/>
      <charset val="162"/>
    </font>
    <font>
      <b/>
      <sz val="14"/>
      <color indexed="81"/>
      <name val="Tahoma"/>
      <family val="2"/>
      <charset val="162"/>
    </font>
    <font>
      <b/>
      <sz val="14"/>
      <color indexed="12"/>
      <name val="Tahoma"/>
      <family val="2"/>
      <charset val="162"/>
    </font>
    <font>
      <b/>
      <sz val="14"/>
      <color indexed="17"/>
      <name val="Tahoma"/>
      <family val="2"/>
      <charset val="162"/>
    </font>
    <font>
      <b/>
      <sz val="8"/>
      <color indexed="47"/>
      <name val="Arial Tur"/>
      <charset val="162"/>
    </font>
    <font>
      <b/>
      <sz val="8"/>
      <color indexed="41"/>
      <name val="Arial Tur"/>
      <charset val="162"/>
    </font>
    <font>
      <b/>
      <sz val="12"/>
      <color indexed="47"/>
      <name val="Arial Tur"/>
      <charset val="162"/>
    </font>
    <font>
      <b/>
      <sz val="10"/>
      <color indexed="81"/>
      <name val="Tahoma"/>
      <family val="2"/>
      <charset val="162"/>
    </font>
    <font>
      <b/>
      <sz val="10"/>
      <color indexed="10"/>
      <name val="Tahoma"/>
      <family val="2"/>
      <charset val="162"/>
    </font>
    <font>
      <b/>
      <sz val="11"/>
      <color indexed="81"/>
      <name val="Tahoma"/>
      <family val="2"/>
      <charset val="162"/>
    </font>
    <font>
      <sz val="11"/>
      <color indexed="81"/>
      <name val="Tahoma"/>
      <family val="2"/>
      <charset val="162"/>
    </font>
    <font>
      <sz val="11"/>
      <color indexed="12"/>
      <name val="Tahoma"/>
      <family val="2"/>
      <charset val="162"/>
    </font>
    <font>
      <b/>
      <sz val="10"/>
      <color indexed="12"/>
      <name val="Tahoma"/>
      <family val="2"/>
      <charset val="162"/>
    </font>
    <font>
      <b/>
      <sz val="8"/>
      <color indexed="12"/>
      <name val="Tahoma"/>
      <family val="2"/>
      <charset val="162"/>
    </font>
    <font>
      <b/>
      <sz val="9"/>
      <color indexed="9"/>
      <name val="Arial Tur"/>
      <charset val="162"/>
    </font>
    <font>
      <b/>
      <sz val="9"/>
      <color indexed="13"/>
      <name val="Arial Tur"/>
      <charset val="162"/>
    </font>
    <font>
      <sz val="8"/>
      <color indexed="9"/>
      <name val="Arial Tur"/>
      <charset val="162"/>
    </font>
    <font>
      <sz val="9"/>
      <color indexed="12"/>
      <name val="Arial Tur"/>
      <charset val="162"/>
    </font>
    <font>
      <sz val="14"/>
      <color indexed="81"/>
      <name val="Tahoma"/>
      <family val="2"/>
      <charset val="162"/>
    </font>
    <font>
      <sz val="14"/>
      <color indexed="10"/>
      <name val="Tahoma"/>
      <family val="2"/>
      <charset val="162"/>
    </font>
    <font>
      <sz val="12"/>
      <color indexed="60"/>
      <name val="Tahoma"/>
      <family val="2"/>
      <charset val="162"/>
    </font>
    <font>
      <sz val="12"/>
      <color indexed="10"/>
      <name val="Tahoma"/>
      <family val="2"/>
      <charset val="162"/>
    </font>
    <font>
      <sz val="12"/>
      <color indexed="12"/>
      <name val="Tahoma"/>
      <family val="2"/>
      <charset val="162"/>
    </font>
    <font>
      <b/>
      <sz val="18"/>
      <color indexed="12"/>
      <name val="Tahoma"/>
      <family val="2"/>
      <charset val="162"/>
    </font>
    <font>
      <b/>
      <sz val="18"/>
      <color indexed="81"/>
      <name val="Tahoma"/>
      <family val="2"/>
      <charset val="162"/>
    </font>
    <font>
      <b/>
      <sz val="18"/>
      <color indexed="10"/>
      <name val="Tahoma"/>
      <family val="2"/>
      <charset val="162"/>
    </font>
    <font>
      <b/>
      <sz val="7"/>
      <name val="Arial Tur"/>
      <charset val="162"/>
    </font>
    <font>
      <b/>
      <sz val="8"/>
      <color indexed="43"/>
      <name val="Arial Tur"/>
      <charset val="162"/>
    </font>
    <font>
      <sz val="7"/>
      <color indexed="12"/>
      <name val="Arial Tur"/>
      <charset val="162"/>
    </font>
    <font>
      <sz val="10"/>
      <color indexed="10"/>
      <name val="Arial Tur"/>
      <charset val="162"/>
    </font>
    <font>
      <sz val="8"/>
      <color indexed="10"/>
      <name val="Arial Tur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4"/>
      <color indexed="12"/>
      <name val="Arial Tur"/>
      <charset val="162"/>
    </font>
    <font>
      <b/>
      <sz val="12"/>
      <color indexed="12"/>
      <name val="Tahoma"/>
      <family val="2"/>
      <charset val="162"/>
    </font>
    <font>
      <b/>
      <sz val="12"/>
      <color indexed="10"/>
      <name val="Tahoma"/>
      <family val="2"/>
      <charset val="162"/>
    </font>
    <font>
      <sz val="7"/>
      <color indexed="60"/>
      <name val="Arial Tur"/>
      <charset val="162"/>
    </font>
    <font>
      <b/>
      <sz val="7"/>
      <color indexed="20"/>
      <name val="Arial Tur"/>
      <charset val="162"/>
    </font>
    <font>
      <b/>
      <sz val="9"/>
      <color indexed="16"/>
      <name val="Arial Tur"/>
      <charset val="162"/>
    </font>
    <font>
      <b/>
      <sz val="14"/>
      <color indexed="12"/>
      <name val="Arial Black"/>
      <family val="2"/>
      <charset val="162"/>
    </font>
    <font>
      <b/>
      <sz val="13"/>
      <color indexed="12"/>
      <name val="Bodoni MT Black"/>
      <family val="1"/>
    </font>
    <font>
      <b/>
      <sz val="13"/>
      <color indexed="12"/>
      <name val="Georgia"/>
      <family val="1"/>
      <charset val="162"/>
    </font>
    <font>
      <sz val="14"/>
      <color indexed="10"/>
      <name val="Arial Narrow"/>
      <family val="2"/>
      <charset val="162"/>
    </font>
    <font>
      <b/>
      <sz val="16"/>
      <color indexed="17"/>
      <name val="Arial Narrow"/>
      <family val="2"/>
      <charset val="162"/>
    </font>
    <font>
      <sz val="16"/>
      <color indexed="10"/>
      <name val="Arial Narrow"/>
      <family val="2"/>
      <charset val="162"/>
    </font>
    <font>
      <sz val="16"/>
      <color indexed="12"/>
      <name val="Arial Narrow"/>
      <family val="2"/>
      <charset val="162"/>
    </font>
    <font>
      <i/>
      <sz val="9"/>
      <name val="Arial Tur"/>
      <charset val="162"/>
    </font>
    <font>
      <b/>
      <sz val="10"/>
      <color indexed="10"/>
      <name val="Arial Tur"/>
      <charset val="162"/>
    </font>
    <font>
      <b/>
      <sz val="6"/>
      <color indexed="20"/>
      <name val="Arial Tur"/>
      <charset val="162"/>
    </font>
    <font>
      <b/>
      <sz val="12"/>
      <color indexed="9"/>
      <name val="Arial Tur"/>
      <charset val="162"/>
    </font>
    <font>
      <sz val="10"/>
      <color indexed="61"/>
      <name val="Arial Tur"/>
      <charset val="162"/>
    </font>
    <font>
      <sz val="8"/>
      <color indexed="61"/>
      <name val="Arial Tur"/>
      <charset val="162"/>
    </font>
    <font>
      <sz val="7"/>
      <name val="Arial Tur"/>
      <charset val="162"/>
    </font>
    <font>
      <sz val="16"/>
      <color indexed="61"/>
      <name val="Arial Narrow"/>
      <family val="2"/>
      <charset val="162"/>
    </font>
    <font>
      <sz val="16"/>
      <color indexed="53"/>
      <name val="Arial Narrow"/>
      <family val="2"/>
      <charset val="162"/>
    </font>
    <font>
      <sz val="10"/>
      <color indexed="8"/>
      <name val="Arial Tur"/>
      <charset val="162"/>
    </font>
    <font>
      <sz val="10"/>
      <name val="Arial Tur"/>
      <charset val="162"/>
    </font>
    <font>
      <sz val="9"/>
      <color indexed="60"/>
      <name val="Arial Tur"/>
      <charset val="162"/>
    </font>
    <font>
      <b/>
      <sz val="10"/>
      <color indexed="60"/>
      <name val="Arial Tur"/>
      <charset val="162"/>
    </font>
    <font>
      <b/>
      <sz val="12"/>
      <color indexed="60"/>
      <name val="Arial Tur"/>
      <charset val="162"/>
    </font>
    <font>
      <b/>
      <sz val="18"/>
      <color indexed="13"/>
      <name val="Arial Tur"/>
      <charset val="162"/>
    </font>
    <font>
      <b/>
      <sz val="18"/>
      <color indexed="41"/>
      <name val="Arial Tur"/>
      <charset val="162"/>
    </font>
    <font>
      <b/>
      <sz val="8"/>
      <color indexed="12"/>
      <name val="Arial Tur"/>
      <charset val="162"/>
    </font>
    <font>
      <b/>
      <sz val="11"/>
      <name val="Arial Tur"/>
      <charset val="162"/>
    </font>
    <font>
      <b/>
      <sz val="12"/>
      <color indexed="40"/>
      <name val="Arial Tur"/>
      <charset val="162"/>
    </font>
    <font>
      <sz val="12"/>
      <color indexed="39"/>
      <name val="Tahoma"/>
      <family val="2"/>
      <charset val="162"/>
    </font>
    <font>
      <b/>
      <sz val="9"/>
      <color theme="0"/>
      <name val="Arial Tur"/>
      <charset val="162"/>
    </font>
    <font>
      <sz val="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9"/>
      <color theme="8" tint="0.79998168889431442"/>
      <name val="Arial Tur"/>
      <charset val="162"/>
    </font>
    <font>
      <b/>
      <sz val="9"/>
      <color rgb="FFFFFF00"/>
      <name val="Arial Tur"/>
      <charset val="162"/>
    </font>
    <font>
      <b/>
      <sz val="8"/>
      <color rgb="FF00B0F0"/>
      <name val="Arial Tur"/>
      <charset val="162"/>
    </font>
    <font>
      <b/>
      <sz val="18"/>
      <color theme="0"/>
      <name val="Arial Tur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12"/>
      </right>
      <top/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64"/>
      </left>
      <right/>
      <top style="thin">
        <color indexed="64"/>
      </top>
      <bottom style="thick">
        <color indexed="48"/>
      </bottom>
      <diagonal/>
    </border>
    <border>
      <left/>
      <right/>
      <top style="thin">
        <color indexed="64"/>
      </top>
      <bottom style="thick">
        <color indexed="48"/>
      </bottom>
      <diagonal/>
    </border>
    <border>
      <left style="thick">
        <color indexed="15"/>
      </left>
      <right/>
      <top style="thin">
        <color indexed="64"/>
      </top>
      <bottom/>
      <diagonal/>
    </border>
    <border>
      <left style="thick">
        <color indexed="15"/>
      </left>
      <right/>
      <top style="thin">
        <color indexed="64"/>
      </top>
      <bottom style="thick">
        <color indexed="4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48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12"/>
      </bottom>
      <diagonal/>
    </border>
    <border>
      <left/>
      <right style="thick">
        <color indexed="48"/>
      </right>
      <top style="thin">
        <color indexed="64"/>
      </top>
      <bottom style="double">
        <color indexed="12"/>
      </bottom>
      <diagonal/>
    </border>
    <border>
      <left style="thick">
        <color indexed="48"/>
      </left>
      <right/>
      <top style="thick">
        <color indexed="48"/>
      </top>
      <bottom style="thin">
        <color indexed="64"/>
      </bottom>
      <diagonal/>
    </border>
    <border>
      <left/>
      <right/>
      <top style="thick">
        <color indexed="48"/>
      </top>
      <bottom style="thin">
        <color indexed="64"/>
      </bottom>
      <diagonal/>
    </border>
    <border>
      <left style="thick">
        <color indexed="48"/>
      </left>
      <right/>
      <top style="thin">
        <color indexed="64"/>
      </top>
      <bottom style="thick">
        <color indexed="48"/>
      </bottom>
      <diagonal/>
    </border>
    <border>
      <left/>
      <right style="thick">
        <color indexed="48"/>
      </right>
      <top style="thin">
        <color indexed="64"/>
      </top>
      <bottom style="thin">
        <color indexed="64"/>
      </bottom>
      <diagonal/>
    </border>
    <border>
      <left/>
      <right style="thick">
        <color indexed="48"/>
      </right>
      <top style="thick">
        <color indexed="48"/>
      </top>
      <bottom style="thin">
        <color indexed="64"/>
      </bottom>
      <diagonal/>
    </border>
    <border>
      <left/>
      <right style="thick">
        <color indexed="48"/>
      </right>
      <top style="thin">
        <color indexed="64"/>
      </top>
      <bottom/>
      <diagonal/>
    </border>
    <border>
      <left/>
      <right style="dashed">
        <color indexed="64"/>
      </right>
      <top style="thick">
        <color indexed="48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48"/>
      </bottom>
      <diagonal/>
    </border>
    <border>
      <left style="thick">
        <color indexed="48"/>
      </left>
      <right style="dashed">
        <color indexed="64"/>
      </right>
      <top style="thick">
        <color indexed="48"/>
      </top>
      <bottom style="thin">
        <color indexed="64"/>
      </bottom>
      <diagonal/>
    </border>
    <border>
      <left style="thick">
        <color indexed="48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48"/>
      </left>
      <right/>
      <top style="thin">
        <color indexed="64"/>
      </top>
      <bottom style="thin">
        <color indexed="64"/>
      </bottom>
      <diagonal/>
    </border>
    <border>
      <left style="thick">
        <color indexed="48"/>
      </left>
      <right/>
      <top style="thin">
        <color indexed="64"/>
      </top>
      <bottom/>
      <diagonal/>
    </border>
    <border>
      <left style="thick">
        <color indexed="4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48"/>
      </bottom>
      <diagonal/>
    </border>
    <border>
      <left/>
      <right style="thick">
        <color indexed="48"/>
      </right>
      <top/>
      <bottom/>
      <diagonal/>
    </border>
    <border>
      <left style="thin">
        <color indexed="64"/>
      </left>
      <right style="thick">
        <color indexed="4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48"/>
      </left>
      <right style="dashed">
        <color indexed="64"/>
      </right>
      <top style="thin">
        <color indexed="64"/>
      </top>
      <bottom style="double">
        <color indexed="12"/>
      </bottom>
      <diagonal/>
    </border>
    <border>
      <left/>
      <right style="thick">
        <color indexed="48"/>
      </right>
      <top style="thick">
        <color indexed="48"/>
      </top>
      <bottom/>
      <diagonal/>
    </border>
    <border>
      <left/>
      <right style="thick">
        <color indexed="48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/>
      <right/>
      <top style="thick">
        <color indexed="15"/>
      </top>
      <bottom style="thin">
        <color indexed="64"/>
      </bottom>
      <diagonal/>
    </border>
    <border>
      <left/>
      <right style="thick">
        <color indexed="15"/>
      </right>
      <top style="thick">
        <color indexed="15"/>
      </top>
      <bottom style="thin">
        <color indexed="64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 style="thick">
        <color indexed="15"/>
      </left>
      <right/>
      <top style="thick">
        <color indexed="15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48"/>
      </bottom>
      <diagonal/>
    </border>
    <border>
      <left style="thin">
        <color indexed="64"/>
      </left>
      <right/>
      <top style="thick">
        <color indexed="48"/>
      </top>
      <bottom style="thin">
        <color indexed="64"/>
      </bottom>
      <diagonal/>
    </border>
    <border>
      <left style="thick">
        <color indexed="48"/>
      </left>
      <right style="thick">
        <color indexed="48"/>
      </right>
      <top/>
      <bottom/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/>
      <right style="thin">
        <color indexed="64"/>
      </right>
      <top style="thick">
        <color indexed="48"/>
      </top>
      <bottom style="thin">
        <color indexed="64"/>
      </bottom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/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double">
        <color indexed="12"/>
      </right>
      <top/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48"/>
      </left>
      <right style="thick">
        <color indexed="48"/>
      </right>
      <top style="thick">
        <color indexed="48"/>
      </top>
      <bottom/>
      <diagonal/>
    </border>
    <border>
      <left/>
      <right style="thick">
        <color indexed="48"/>
      </right>
      <top style="thin">
        <color indexed="64"/>
      </top>
      <bottom style="thick">
        <color indexed="48"/>
      </bottom>
      <diagonal/>
    </border>
    <border>
      <left style="thick">
        <color indexed="48"/>
      </left>
      <right style="dashed">
        <color indexed="64"/>
      </right>
      <top/>
      <bottom style="thick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30">
    <xf numFmtId="0" fontId="0" fillId="0" borderId="0" xfId="0"/>
    <xf numFmtId="0" fontId="5" fillId="2" borderId="1" xfId="0" applyFont="1" applyFill="1" applyBorder="1"/>
    <xf numFmtId="0" fontId="5" fillId="2" borderId="2" xfId="0" applyFont="1" applyFill="1" applyBorder="1"/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/>
    <xf numFmtId="0" fontId="0" fillId="2" borderId="0" xfId="0" applyFill="1"/>
    <xf numFmtId="0" fontId="4" fillId="2" borderId="6" xfId="0" applyFont="1" applyFill="1" applyBorder="1" applyAlignment="1"/>
    <xf numFmtId="0" fontId="4" fillId="2" borderId="0" xfId="0" applyFont="1" applyFill="1" applyBorder="1" applyAlignment="1"/>
    <xf numFmtId="0" fontId="4" fillId="2" borderId="7" xfId="0" applyFont="1" applyFill="1" applyBorder="1" applyAlignment="1"/>
    <xf numFmtId="0" fontId="0" fillId="2" borderId="0" xfId="0" applyFill="1" applyBorder="1"/>
    <xf numFmtId="0" fontId="0" fillId="2" borderId="0" xfId="0" applyFill="1" applyProtection="1"/>
    <xf numFmtId="0" fontId="0" fillId="2" borderId="6" xfId="0" applyFill="1" applyBorder="1"/>
    <xf numFmtId="0" fontId="0" fillId="2" borderId="0" xfId="0" applyFill="1" applyBorder="1" applyProtection="1"/>
    <xf numFmtId="9" fontId="0" fillId="2" borderId="2" xfId="0" applyNumberFormat="1" applyFill="1" applyBorder="1"/>
    <xf numFmtId="164" fontId="2" fillId="2" borderId="2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4" fontId="2" fillId="2" borderId="2" xfId="0" applyNumberFormat="1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164" fontId="0" fillId="2" borderId="0" xfId="0" applyNumberFormat="1" applyFill="1" applyBorder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/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Protection="1"/>
    <xf numFmtId="0" fontId="0" fillId="2" borderId="2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6" xfId="0" applyFont="1" applyFill="1" applyBorder="1" applyAlignment="1">
      <alignment horizontal="right"/>
    </xf>
    <xf numFmtId="0" fontId="4" fillId="0" borderId="2" xfId="0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0" xfId="0" applyFont="1" applyFill="1"/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/>
    <xf numFmtId="0" fontId="20" fillId="3" borderId="0" xfId="0" applyFont="1" applyFill="1"/>
    <xf numFmtId="0" fontId="2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right" vertical="center"/>
    </xf>
    <xf numFmtId="0" fontId="0" fillId="3" borderId="0" xfId="0" applyFill="1" applyBorder="1"/>
    <xf numFmtId="0" fontId="2" fillId="3" borderId="0" xfId="0" applyFont="1" applyFill="1" applyBorder="1"/>
    <xf numFmtId="0" fontId="13" fillId="3" borderId="0" xfId="1" applyFont="1" applyFill="1" applyBorder="1" applyAlignment="1" applyProtection="1">
      <protection locked="0"/>
    </xf>
    <xf numFmtId="3" fontId="2" fillId="3" borderId="0" xfId="0" applyNumberFormat="1" applyFont="1" applyFill="1" applyBorder="1"/>
    <xf numFmtId="0" fontId="14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4" fontId="2" fillId="2" borderId="20" xfId="0" applyNumberFormat="1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4" fontId="2" fillId="2" borderId="22" xfId="0" applyNumberFormat="1" applyFont="1" applyFill="1" applyBorder="1"/>
    <xf numFmtId="166" fontId="3" fillId="2" borderId="23" xfId="0" applyNumberFormat="1" applyFont="1" applyFill="1" applyBorder="1" applyAlignment="1">
      <alignment horizontal="right" vertical="center" wrapText="1" readingOrder="1"/>
    </xf>
    <xf numFmtId="0" fontId="2" fillId="2" borderId="24" xfId="0" applyFont="1" applyFill="1" applyBorder="1"/>
    <xf numFmtId="0" fontId="0" fillId="3" borderId="25" xfId="0" applyFill="1" applyBorder="1"/>
    <xf numFmtId="0" fontId="2" fillId="3" borderId="26" xfId="0" applyFont="1" applyFill="1" applyBorder="1"/>
    <xf numFmtId="0" fontId="2" fillId="3" borderId="27" xfId="0" applyFont="1" applyFill="1" applyBorder="1"/>
    <xf numFmtId="0" fontId="4" fillId="3" borderId="0" xfId="0" applyFont="1" applyFill="1"/>
    <xf numFmtId="0" fontId="4" fillId="3" borderId="0" xfId="0" applyFont="1" applyFill="1" applyBorder="1"/>
    <xf numFmtId="0" fontId="22" fillId="3" borderId="0" xfId="1" applyFont="1" applyFill="1" applyBorder="1" applyAlignment="1" applyProtection="1">
      <protection locked="0"/>
    </xf>
    <xf numFmtId="0" fontId="0" fillId="3" borderId="28" xfId="0" applyFill="1" applyBorder="1"/>
    <xf numFmtId="0" fontId="0" fillId="2" borderId="29" xfId="0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4" fontId="2" fillId="2" borderId="5" xfId="0" applyNumberFormat="1" applyFont="1" applyFill="1" applyBorder="1"/>
    <xf numFmtId="4" fontId="3" fillId="2" borderId="23" xfId="0" applyNumberFormat="1" applyFont="1" applyFill="1" applyBorder="1"/>
    <xf numFmtId="4" fontId="1" fillId="2" borderId="14" xfId="0" applyNumberFormat="1" applyFont="1" applyFill="1" applyBorder="1" applyAlignment="1">
      <alignment horizontal="left" vertical="center"/>
    </xf>
    <xf numFmtId="0" fontId="1" fillId="2" borderId="14" xfId="0" applyNumberFormat="1" applyFont="1" applyFill="1" applyBorder="1" applyAlignment="1">
      <alignment horizontal="left" vertical="center" indent="1"/>
    </xf>
    <xf numFmtId="4" fontId="1" fillId="2" borderId="14" xfId="0" applyNumberFormat="1" applyFont="1" applyFill="1" applyBorder="1" applyAlignment="1">
      <alignment horizontal="center" vertical="center"/>
    </xf>
    <xf numFmtId="0" fontId="0" fillId="2" borderId="0" xfId="0" applyFill="1" applyBorder="1" applyAlignment="1" applyProtection="1"/>
    <xf numFmtId="0" fontId="1" fillId="2" borderId="0" xfId="0" applyFont="1" applyFill="1" applyProtection="1"/>
    <xf numFmtId="0" fontId="3" fillId="4" borderId="32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/>
    <xf numFmtId="4" fontId="2" fillId="4" borderId="1" xfId="0" applyNumberFormat="1" applyFont="1" applyFill="1" applyBorder="1"/>
    <xf numFmtId="0" fontId="2" fillId="4" borderId="18" xfId="0" applyFont="1" applyFill="1" applyBorder="1"/>
    <xf numFmtId="0" fontId="2" fillId="5" borderId="2" xfId="0" applyFont="1" applyFill="1" applyBorder="1"/>
    <xf numFmtId="0" fontId="0" fillId="6" borderId="29" xfId="0" applyFill="1" applyBorder="1" applyAlignment="1">
      <alignment horizontal="center"/>
    </xf>
    <xf numFmtId="0" fontId="0" fillId="6" borderId="0" xfId="0" applyFill="1" applyBorder="1"/>
    <xf numFmtId="0" fontId="0" fillId="0" borderId="0" xfId="0" applyFill="1"/>
    <xf numFmtId="0" fontId="26" fillId="0" borderId="17" xfId="1" applyFont="1" applyFill="1" applyBorder="1" applyAlignment="1" applyProtection="1">
      <alignment horizontal="center"/>
      <protection locked="0"/>
    </xf>
    <xf numFmtId="4" fontId="2" fillId="5" borderId="1" xfId="0" applyNumberFormat="1" applyFont="1" applyFill="1" applyBorder="1"/>
    <xf numFmtId="0" fontId="2" fillId="5" borderId="18" xfId="0" applyFont="1" applyFill="1" applyBorder="1"/>
    <xf numFmtId="0" fontId="0" fillId="5" borderId="0" xfId="0" applyFill="1" applyBorder="1"/>
    <xf numFmtId="0" fontId="0" fillId="5" borderId="33" xfId="0" applyFill="1" applyBorder="1"/>
    <xf numFmtId="4" fontId="2" fillId="2" borderId="29" xfId="0" applyNumberFormat="1" applyFont="1" applyFill="1" applyBorder="1"/>
    <xf numFmtId="164" fontId="0" fillId="2" borderId="29" xfId="0" applyNumberFormat="1" applyFill="1" applyBorder="1"/>
    <xf numFmtId="0" fontId="27" fillId="0" borderId="0" xfId="0" applyFont="1"/>
    <xf numFmtId="0" fontId="0" fillId="2" borderId="2" xfId="0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5" borderId="11" xfId="0" applyFill="1" applyBorder="1"/>
    <xf numFmtId="0" fontId="0" fillId="5" borderId="0" xfId="0" applyFill="1" applyBorder="1" applyAlignment="1">
      <alignment horizontal="center"/>
    </xf>
    <xf numFmtId="0" fontId="2" fillId="2" borderId="34" xfId="0" applyFont="1" applyFill="1" applyBorder="1"/>
    <xf numFmtId="0" fontId="0" fillId="2" borderId="5" xfId="0" applyFill="1" applyBorder="1"/>
    <xf numFmtId="0" fontId="3" fillId="4" borderId="4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2" fillId="5" borderId="1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0" fillId="2" borderId="29" xfId="0" applyFill="1" applyBorder="1"/>
    <xf numFmtId="0" fontId="2" fillId="2" borderId="0" xfId="0" applyFont="1" applyFill="1" applyBorder="1"/>
    <xf numFmtId="0" fontId="26" fillId="0" borderId="10" xfId="1" applyFont="1" applyFill="1" applyBorder="1" applyAlignment="1" applyProtection="1">
      <alignment horizontal="center"/>
      <protection locked="0"/>
    </xf>
    <xf numFmtId="0" fontId="26" fillId="0" borderId="29" xfId="1" applyFont="1" applyFill="1" applyBorder="1" applyAlignment="1" applyProtection="1">
      <alignment horizontal="center"/>
      <protection locked="0"/>
    </xf>
    <xf numFmtId="0" fontId="26" fillId="0" borderId="0" xfId="1" applyFont="1" applyFill="1" applyBorder="1" applyAlignment="1" applyProtection="1">
      <alignment horizontal="center"/>
      <protection locked="0"/>
    </xf>
    <xf numFmtId="0" fontId="2" fillId="0" borderId="29" xfId="0" applyFont="1" applyFill="1" applyBorder="1"/>
    <xf numFmtId="0" fontId="0" fillId="0" borderId="0" xfId="0" applyFill="1" applyBorder="1"/>
    <xf numFmtId="4" fontId="4" fillId="2" borderId="23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164" fontId="4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Protection="1"/>
    <xf numFmtId="0" fontId="9" fillId="3" borderId="0" xfId="0" applyFont="1" applyFill="1"/>
    <xf numFmtId="9" fontId="2" fillId="5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vertical="center"/>
    </xf>
    <xf numFmtId="0" fontId="46" fillId="2" borderId="0" xfId="0" applyFont="1" applyFill="1" applyBorder="1" applyProtection="1"/>
    <xf numFmtId="0" fontId="46" fillId="0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9" fillId="2" borderId="0" xfId="0" applyFont="1" applyFill="1" applyBorder="1" applyProtection="1"/>
    <xf numFmtId="4" fontId="3" fillId="2" borderId="37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vertical="center"/>
    </xf>
    <xf numFmtId="0" fontId="0" fillId="7" borderId="40" xfId="0" applyFill="1" applyBorder="1" applyAlignment="1"/>
    <xf numFmtId="0" fontId="0" fillId="2" borderId="0" xfId="0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Protection="1"/>
    <xf numFmtId="4" fontId="2" fillId="2" borderId="0" xfId="0" applyNumberFormat="1" applyFont="1" applyFill="1" applyBorder="1"/>
    <xf numFmtId="0" fontId="3" fillId="4" borderId="4" xfId="0" applyFont="1" applyFill="1" applyBorder="1" applyProtection="1"/>
    <xf numFmtId="0" fontId="3" fillId="4" borderId="6" xfId="0" applyFont="1" applyFill="1" applyBorder="1" applyProtection="1"/>
    <xf numFmtId="0" fontId="3" fillId="4" borderId="41" xfId="0" applyFont="1" applyFill="1" applyBorder="1" applyProtection="1"/>
    <xf numFmtId="0" fontId="3" fillId="4" borderId="4" xfId="0" applyFont="1" applyFill="1" applyBorder="1" applyAlignment="1" applyProtection="1">
      <alignment horizontal="left"/>
    </xf>
    <xf numFmtId="0" fontId="3" fillId="4" borderId="42" xfId="0" applyFont="1" applyFill="1" applyBorder="1" applyAlignment="1" applyProtection="1">
      <alignment horizontal="center"/>
    </xf>
    <xf numFmtId="0" fontId="20" fillId="4" borderId="43" xfId="0" applyFont="1" applyFill="1" applyBorder="1" applyProtection="1"/>
    <xf numFmtId="0" fontId="20" fillId="4" borderId="44" xfId="0" applyFont="1" applyFill="1" applyBorder="1" applyProtection="1"/>
    <xf numFmtId="0" fontId="20" fillId="0" borderId="10" xfId="0" applyFont="1" applyFill="1" applyBorder="1" applyProtection="1"/>
    <xf numFmtId="0" fontId="19" fillId="0" borderId="32" xfId="0" applyFont="1" applyFill="1" applyBorder="1" applyProtection="1"/>
    <xf numFmtId="0" fontId="20" fillId="0" borderId="2" xfId="0" applyFont="1" applyFill="1" applyBorder="1" applyProtection="1"/>
    <xf numFmtId="0" fontId="3" fillId="4" borderId="8" xfId="0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left"/>
    </xf>
    <xf numFmtId="9" fontId="0" fillId="2" borderId="0" xfId="0" applyNumberFormat="1" applyFill="1" applyAlignment="1"/>
    <xf numFmtId="9" fontId="2" fillId="2" borderId="2" xfId="0" applyNumberFormat="1" applyFont="1" applyFill="1" applyBorder="1"/>
    <xf numFmtId="165" fontId="2" fillId="2" borderId="3" xfId="0" applyNumberFormat="1" applyFont="1" applyFill="1" applyBorder="1" applyAlignment="1"/>
    <xf numFmtId="165" fontId="2" fillId="2" borderId="4" xfId="0" applyNumberFormat="1" applyFont="1" applyFill="1" applyBorder="1" applyAlignment="1"/>
    <xf numFmtId="165" fontId="2" fillId="2" borderId="32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32" xfId="0" applyFont="1" applyFill="1" applyBorder="1" applyAlignment="1"/>
    <xf numFmtId="0" fontId="2" fillId="2" borderId="45" xfId="0" applyFont="1" applyFill="1" applyBorder="1" applyAlignment="1"/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4" fillId="5" borderId="8" xfId="0" applyFont="1" applyFill="1" applyBorder="1" applyAlignment="1">
      <alignment vertical="center"/>
    </xf>
    <xf numFmtId="2" fontId="0" fillId="2" borderId="2" xfId="0" applyNumberFormat="1" applyFill="1" applyBorder="1" applyAlignment="1">
      <alignment horizontal="center"/>
    </xf>
    <xf numFmtId="0" fontId="0" fillId="2" borderId="35" xfId="0" applyFill="1" applyBorder="1" applyAlignment="1">
      <alignment vertical="center"/>
    </xf>
    <xf numFmtId="2" fontId="0" fillId="2" borderId="35" xfId="0" applyNumberForma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/>
    </xf>
    <xf numFmtId="0" fontId="16" fillId="2" borderId="8" xfId="0" applyFont="1" applyFill="1" applyBorder="1" applyAlignment="1" applyProtection="1">
      <protection locked="0"/>
    </xf>
    <xf numFmtId="0" fontId="16" fillId="2" borderId="48" xfId="0" applyFont="1" applyFill="1" applyBorder="1" applyAlignment="1" applyProtection="1">
      <protection locked="0"/>
    </xf>
    <xf numFmtId="0" fontId="16" fillId="2" borderId="49" xfId="1" applyFont="1" applyFill="1" applyBorder="1" applyAlignment="1" applyProtection="1">
      <protection locked="0"/>
    </xf>
    <xf numFmtId="0" fontId="16" fillId="2" borderId="50" xfId="1" applyFont="1" applyFill="1" applyBorder="1" applyAlignment="1" applyProtection="1">
      <protection locked="0"/>
    </xf>
    <xf numFmtId="165" fontId="2" fillId="5" borderId="51" xfId="0" applyNumberFormat="1" applyFont="1" applyFill="1" applyBorder="1" applyAlignment="1"/>
    <xf numFmtId="0" fontId="4" fillId="5" borderId="52" xfId="0" applyFont="1" applyFill="1" applyBorder="1" applyAlignment="1">
      <alignment vertical="center"/>
    </xf>
    <xf numFmtId="0" fontId="2" fillId="5" borderId="53" xfId="0" applyFont="1" applyFill="1" applyBorder="1" applyAlignment="1">
      <alignment vertical="center"/>
    </xf>
    <xf numFmtId="0" fontId="2" fillId="5" borderId="42" xfId="0" applyFont="1" applyFill="1" applyBorder="1" applyAlignment="1">
      <alignment vertical="center"/>
    </xf>
    <xf numFmtId="1" fontId="6" fillId="2" borderId="13" xfId="0" applyNumberFormat="1" applyFont="1" applyFill="1" applyBorder="1" applyAlignment="1">
      <alignment horizontal="left" vertical="center"/>
    </xf>
    <xf numFmtId="1" fontId="4" fillId="2" borderId="8" xfId="0" applyNumberFormat="1" applyFont="1" applyFill="1" applyBorder="1" applyAlignment="1">
      <alignment vertical="center"/>
    </xf>
    <xf numFmtId="0" fontId="0" fillId="0" borderId="4" xfId="0" applyBorder="1" applyAlignment="1"/>
    <xf numFmtId="0" fontId="0" fillId="0" borderId="54" xfId="0" applyBorder="1" applyAlignment="1"/>
    <xf numFmtId="0" fontId="16" fillId="2" borderId="4" xfId="0" applyFont="1" applyFill="1" applyBorder="1" applyAlignment="1" applyProtection="1">
      <protection locked="0"/>
    </xf>
    <xf numFmtId="0" fontId="16" fillId="2" borderId="54" xfId="0" applyFont="1" applyFill="1" applyBorder="1" applyAlignment="1" applyProtection="1">
      <protection locked="0"/>
    </xf>
    <xf numFmtId="0" fontId="47" fillId="2" borderId="55" xfId="0" applyFont="1" applyFill="1" applyBorder="1" applyAlignment="1" applyProtection="1">
      <alignment horizontal="center" vertical="center"/>
      <protection locked="0"/>
    </xf>
    <xf numFmtId="0" fontId="47" fillId="2" borderId="54" xfId="0" applyFont="1" applyFill="1" applyBorder="1" applyAlignment="1" applyProtection="1">
      <alignment horizontal="center" vertical="center"/>
      <protection locked="0"/>
    </xf>
    <xf numFmtId="164" fontId="47" fillId="5" borderId="56" xfId="0" applyNumberFormat="1" applyFont="1" applyFill="1" applyBorder="1" applyAlignment="1" applyProtection="1">
      <alignment horizontal="center" vertical="center"/>
    </xf>
    <xf numFmtId="164" fontId="47" fillId="2" borderId="56" xfId="0" applyNumberFormat="1" applyFont="1" applyFill="1" applyBorder="1" applyAlignment="1" applyProtection="1">
      <alignment horizontal="center" vertical="center"/>
      <protection locked="0"/>
    </xf>
    <xf numFmtId="0" fontId="4" fillId="5" borderId="57" xfId="0" applyFont="1" applyFill="1" applyBorder="1" applyAlignment="1">
      <alignment vertical="center"/>
    </xf>
    <xf numFmtId="0" fontId="4" fillId="5" borderId="58" xfId="0" applyFont="1" applyFill="1" applyBorder="1" applyAlignment="1">
      <alignment vertical="center"/>
    </xf>
    <xf numFmtId="0" fontId="4" fillId="5" borderId="59" xfId="0" applyFont="1" applyFill="1" applyBorder="1" applyAlignment="1">
      <alignment vertical="center"/>
    </xf>
    <xf numFmtId="0" fontId="2" fillId="5" borderId="60" xfId="0" applyFont="1" applyFill="1" applyBorder="1" applyAlignment="1">
      <alignment vertical="center"/>
    </xf>
    <xf numFmtId="0" fontId="10" fillId="5" borderId="61" xfId="0" applyFont="1" applyFill="1" applyBorder="1" applyAlignment="1">
      <alignment horizontal="left" vertical="center"/>
    </xf>
    <xf numFmtId="0" fontId="10" fillId="5" borderId="6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0" fillId="0" borderId="35" xfId="0" applyFill="1" applyBorder="1" applyAlignment="1">
      <alignment vertical="center"/>
    </xf>
    <xf numFmtId="0" fontId="2" fillId="0" borderId="2" xfId="0" applyFont="1" applyFill="1" applyBorder="1"/>
    <xf numFmtId="0" fontId="5" fillId="0" borderId="1" xfId="0" applyFont="1" applyFill="1" applyBorder="1"/>
    <xf numFmtId="0" fontId="5" fillId="0" borderId="5" xfId="0" applyFont="1" applyFill="1" applyBorder="1"/>
    <xf numFmtId="0" fontId="5" fillId="0" borderId="2" xfId="0" applyFont="1" applyFill="1" applyBorder="1"/>
    <xf numFmtId="0" fontId="2" fillId="0" borderId="2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3" fillId="0" borderId="68" xfId="0" applyFont="1" applyBorder="1" applyAlignment="1">
      <alignment horizontal="center" vertical="top" wrapText="1"/>
    </xf>
    <xf numFmtId="0" fontId="63" fillId="0" borderId="69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64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70" xfId="0" applyBorder="1" applyAlignment="1">
      <alignment horizontal="center" vertical="center"/>
    </xf>
    <xf numFmtId="0" fontId="0" fillId="0" borderId="2" xfId="0" applyBorder="1"/>
    <xf numFmtId="0" fontId="0" fillId="0" borderId="71" xfId="0" applyBorder="1"/>
    <xf numFmtId="0" fontId="0" fillId="0" borderId="72" xfId="0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0" fillId="0" borderId="4" xfId="0" applyBorder="1" applyAlignment="1">
      <alignment vertical="center"/>
    </xf>
    <xf numFmtId="0" fontId="0" fillId="0" borderId="32" xfId="0" applyBorder="1" applyAlignment="1">
      <alignment vertical="center"/>
    </xf>
    <xf numFmtId="0" fontId="56" fillId="4" borderId="75" xfId="0" applyFont="1" applyFill="1" applyBorder="1" applyAlignment="1" applyProtection="1">
      <alignment horizontal="left" vertical="center"/>
    </xf>
    <xf numFmtId="0" fontId="68" fillId="4" borderId="75" xfId="0" applyFont="1" applyFill="1" applyBorder="1" applyProtection="1"/>
    <xf numFmtId="0" fontId="68" fillId="4" borderId="76" xfId="0" applyFont="1" applyFill="1" applyBorder="1" applyProtection="1"/>
    <xf numFmtId="0" fontId="68" fillId="4" borderId="77" xfId="0" applyFont="1" applyFill="1" applyBorder="1" applyProtection="1"/>
    <xf numFmtId="0" fontId="68" fillId="4" borderId="75" xfId="0" applyFont="1" applyFill="1" applyBorder="1"/>
    <xf numFmtId="0" fontId="68" fillId="4" borderId="53" xfId="0" applyFont="1" applyFill="1" applyBorder="1"/>
    <xf numFmtId="0" fontId="58" fillId="2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horizontal="center"/>
    </xf>
    <xf numFmtId="0" fontId="16" fillId="3" borderId="0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>
      <alignment horizontal="center"/>
    </xf>
    <xf numFmtId="0" fontId="2" fillId="2" borderId="78" xfId="0" applyFont="1" applyFill="1" applyBorder="1"/>
    <xf numFmtId="0" fontId="4" fillId="2" borderId="4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32" xfId="0" applyFont="1" applyFill="1" applyBorder="1" applyAlignment="1" applyProtection="1">
      <alignment vertical="center"/>
    </xf>
    <xf numFmtId="0" fontId="56" fillId="0" borderId="3" xfId="0" applyFont="1" applyFill="1" applyBorder="1" applyAlignment="1" applyProtection="1">
      <alignment horizontal="center" vertical="center"/>
    </xf>
    <xf numFmtId="0" fontId="56" fillId="4" borderId="32" xfId="0" applyFont="1" applyFill="1" applyBorder="1" applyAlignment="1" applyProtection="1">
      <alignment horizontal="center" vertical="center"/>
    </xf>
    <xf numFmtId="0" fontId="10" fillId="5" borderId="51" xfId="0" applyFont="1" applyFill="1" applyBorder="1" applyAlignment="1" applyProtection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56" fillId="0" borderId="3" xfId="0" applyFont="1" applyFill="1" applyBorder="1" applyAlignment="1" applyProtection="1">
      <alignment horizontal="center" vertical="center"/>
      <protection locked="0"/>
    </xf>
    <xf numFmtId="0" fontId="80" fillId="2" borderId="4" xfId="0" applyFont="1" applyFill="1" applyBorder="1" applyAlignment="1" applyProtection="1">
      <alignment horizontal="center" vertical="center" wrapText="1"/>
      <protection locked="0"/>
    </xf>
    <xf numFmtId="0" fontId="81" fillId="3" borderId="0" xfId="0" applyFont="1" applyFill="1" applyAlignment="1">
      <alignment horizontal="center"/>
    </xf>
    <xf numFmtId="0" fontId="80" fillId="2" borderId="2" xfId="0" applyFont="1" applyFill="1" applyBorder="1" applyAlignment="1" applyProtection="1">
      <alignment horizontal="center" vertical="center" wrapText="1"/>
      <protection locked="0"/>
    </xf>
    <xf numFmtId="0" fontId="80" fillId="2" borderId="79" xfId="0" applyFont="1" applyFill="1" applyBorder="1" applyAlignment="1" applyProtection="1">
      <alignment horizontal="center" vertical="center" wrapText="1"/>
      <protection locked="0"/>
    </xf>
    <xf numFmtId="165" fontId="2" fillId="5" borderId="75" xfId="0" applyNumberFormat="1" applyFont="1" applyFill="1" applyBorder="1" applyAlignment="1">
      <alignment vertical="center"/>
    </xf>
    <xf numFmtId="0" fontId="2" fillId="5" borderId="75" xfId="0" applyFont="1" applyFill="1" applyBorder="1" applyAlignment="1">
      <alignment vertical="center"/>
    </xf>
    <xf numFmtId="0" fontId="16" fillId="2" borderId="8" xfId="0" applyFont="1" applyFill="1" applyBorder="1" applyAlignment="1" applyProtection="1">
      <alignment vertical="center"/>
      <protection locked="0"/>
    </xf>
    <xf numFmtId="1" fontId="16" fillId="2" borderId="4" xfId="0" applyNumberFormat="1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16" fillId="2" borderId="49" xfId="1" applyFont="1" applyFill="1" applyBorder="1" applyAlignment="1" applyProtection="1">
      <alignment vertical="center"/>
      <protection locked="0"/>
    </xf>
    <xf numFmtId="0" fontId="82" fillId="3" borderId="0" xfId="0" applyFont="1" applyFill="1"/>
    <xf numFmtId="0" fontId="83" fillId="3" borderId="10" xfId="0" applyFont="1" applyFill="1" applyBorder="1" applyProtection="1"/>
    <xf numFmtId="0" fontId="82" fillId="3" borderId="80" xfId="0" applyFont="1" applyFill="1" applyBorder="1" applyProtection="1"/>
    <xf numFmtId="0" fontId="83" fillId="3" borderId="81" xfId="0" applyFont="1" applyFill="1" applyBorder="1" applyProtection="1"/>
    <xf numFmtId="0" fontId="83" fillId="3" borderId="80" xfId="0" applyFont="1" applyFill="1" applyBorder="1" applyProtection="1"/>
    <xf numFmtId="0" fontId="82" fillId="3" borderId="0" xfId="0" applyFont="1" applyFill="1" applyBorder="1" applyProtection="1"/>
    <xf numFmtId="0" fontId="82" fillId="2" borderId="0" xfId="0" applyFont="1" applyFill="1"/>
    <xf numFmtId="0" fontId="2" fillId="0" borderId="32" xfId="0" applyFont="1" applyFill="1" applyBorder="1" applyAlignment="1" applyProtection="1">
      <alignment horizontal="center"/>
    </xf>
    <xf numFmtId="4" fontId="3" fillId="2" borderId="8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58" fillId="2" borderId="2" xfId="0" applyFont="1" applyFill="1" applyBorder="1" applyAlignment="1" applyProtection="1">
      <alignment vertical="center"/>
      <protection locked="0"/>
    </xf>
    <xf numFmtId="0" fontId="58" fillId="2" borderId="79" xfId="0" applyFont="1" applyFill="1" applyBorder="1" applyAlignment="1" applyProtection="1">
      <alignment vertical="center"/>
      <protection locked="0"/>
    </xf>
    <xf numFmtId="0" fontId="84" fillId="2" borderId="2" xfId="0" applyFont="1" applyFill="1" applyBorder="1"/>
    <xf numFmtId="0" fontId="10" fillId="5" borderId="83" xfId="1" applyFont="1" applyFill="1" applyBorder="1" applyAlignment="1" applyProtection="1">
      <alignment horizontal="left" vertical="center"/>
    </xf>
    <xf numFmtId="0" fontId="69" fillId="2" borderId="86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8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center" vertical="center"/>
    </xf>
    <xf numFmtId="0" fontId="90" fillId="3" borderId="80" xfId="0" applyFont="1" applyFill="1" applyBorder="1" applyAlignment="1" applyProtection="1">
      <alignment horizontal="center" vertical="center"/>
    </xf>
    <xf numFmtId="0" fontId="90" fillId="3" borderId="87" xfId="0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2" fontId="0" fillId="2" borderId="0" xfId="0" applyNumberFormat="1" applyFill="1"/>
    <xf numFmtId="167" fontId="0" fillId="2" borderId="0" xfId="0" applyNumberFormat="1" applyFill="1"/>
    <xf numFmtId="2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4" fontId="2" fillId="2" borderId="23" xfId="0" applyNumberFormat="1" applyFont="1" applyFill="1" applyBorder="1"/>
    <xf numFmtId="2" fontId="0" fillId="0" borderId="0" xfId="0" applyNumberFormat="1" applyFill="1"/>
    <xf numFmtId="0" fontId="24" fillId="3" borderId="0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0" fontId="34" fillId="3" borderId="0" xfId="0" applyFont="1" applyFill="1" applyBorder="1" applyAlignment="1">
      <alignment vertical="center"/>
    </xf>
    <xf numFmtId="0" fontId="34" fillId="3" borderId="25" xfId="0" applyFont="1" applyFill="1" applyBorder="1" applyAlignment="1">
      <alignment vertical="center"/>
    </xf>
    <xf numFmtId="0" fontId="60" fillId="2" borderId="0" xfId="0" applyFont="1" applyFill="1" applyBorder="1" applyAlignment="1">
      <alignment horizontal="center" vertical="center" wrapText="1" shrinkToFit="1"/>
    </xf>
    <xf numFmtId="0" fontId="59" fillId="2" borderId="0" xfId="0" applyFont="1" applyFill="1" applyBorder="1" applyAlignment="1">
      <alignment horizontal="left" vertical="center"/>
    </xf>
    <xf numFmtId="0" fontId="58" fillId="2" borderId="2" xfId="0" applyFont="1" applyFill="1" applyBorder="1" applyAlignment="1" applyProtection="1">
      <alignment horizontal="center" vertical="center"/>
      <protection locked="0"/>
    </xf>
    <xf numFmtId="0" fontId="60" fillId="2" borderId="2" xfId="0" applyFont="1" applyFill="1" applyBorder="1" applyAlignment="1" applyProtection="1">
      <alignment horizontal="center" vertical="center" wrapText="1" shrinkToFit="1"/>
      <protection locked="0"/>
    </xf>
    <xf numFmtId="0" fontId="59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4" fontId="2" fillId="5" borderId="1" xfId="0" applyNumberFormat="1" applyFont="1" applyFill="1" applyBorder="1" applyAlignment="1">
      <alignment horizontal="center"/>
    </xf>
    <xf numFmtId="0" fontId="98" fillId="3" borderId="103" xfId="0" applyFont="1" applyFill="1" applyBorder="1" applyAlignment="1">
      <alignment vertical="center"/>
    </xf>
    <xf numFmtId="0" fontId="87" fillId="9" borderId="84" xfId="0" applyFont="1" applyFill="1" applyBorder="1" applyAlignment="1" applyProtection="1">
      <alignment horizontal="center" vertical="center"/>
      <protection locked="0"/>
    </xf>
    <xf numFmtId="0" fontId="87" fillId="9" borderId="56" xfId="0" applyFont="1" applyFill="1" applyBorder="1" applyAlignment="1" applyProtection="1">
      <alignment horizontal="center" vertical="center"/>
      <protection locked="0"/>
    </xf>
    <xf numFmtId="2" fontId="87" fillId="9" borderId="56" xfId="0" applyNumberFormat="1" applyFont="1" applyFill="1" applyBorder="1" applyAlignment="1" applyProtection="1">
      <alignment horizontal="center" vertical="center"/>
      <protection locked="0"/>
    </xf>
    <xf numFmtId="0" fontId="87" fillId="9" borderId="54" xfId="0" applyFont="1" applyFill="1" applyBorder="1" applyAlignment="1" applyProtection="1">
      <alignment horizontal="center" vertical="center"/>
      <protection locked="0"/>
    </xf>
    <xf numFmtId="0" fontId="88" fillId="9" borderId="85" xfId="1" applyFont="1" applyFill="1" applyBorder="1" applyAlignment="1" applyProtection="1">
      <alignment horizontal="center"/>
      <protection locked="0"/>
    </xf>
    <xf numFmtId="2" fontId="23" fillId="0" borderId="88" xfId="0" applyNumberFormat="1" applyFont="1" applyFill="1" applyBorder="1" applyAlignment="1" applyProtection="1">
      <alignment vertical="center"/>
      <protection locked="0"/>
    </xf>
    <xf numFmtId="167" fontId="95" fillId="0" borderId="88" xfId="0" applyNumberFormat="1" applyFont="1" applyFill="1" applyBorder="1" applyAlignment="1" applyProtection="1">
      <alignment vertical="center"/>
      <protection locked="0"/>
    </xf>
    <xf numFmtId="0" fontId="0" fillId="0" borderId="63" xfId="0" applyBorder="1" applyProtection="1">
      <protection locked="0"/>
    </xf>
    <xf numFmtId="0" fontId="0" fillId="0" borderId="64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8" borderId="52" xfId="0" applyFont="1" applyFill="1" applyBorder="1" applyAlignment="1">
      <alignment horizontal="center" vertical="center" wrapText="1"/>
    </xf>
    <xf numFmtId="0" fontId="102" fillId="3" borderId="0" xfId="0" applyFont="1" applyFill="1" applyBorder="1" applyAlignment="1">
      <alignment vertical="center"/>
    </xf>
    <xf numFmtId="0" fontId="101" fillId="3" borderId="0" xfId="0" applyFont="1" applyFill="1" applyBorder="1" applyAlignment="1">
      <alignment vertical="center"/>
    </xf>
    <xf numFmtId="0" fontId="104" fillId="3" borderId="0" xfId="0" applyFont="1" applyFill="1" applyBorder="1" applyAlignment="1">
      <alignment horizontal="center" vertical="center" wrapText="1"/>
    </xf>
    <xf numFmtId="0" fontId="98" fillId="3" borderId="0" xfId="0" applyFont="1" applyFill="1" applyBorder="1" applyAlignment="1">
      <alignment vertical="center"/>
    </xf>
    <xf numFmtId="0" fontId="3" fillId="4" borderId="42" xfId="0" applyFont="1" applyFill="1" applyBorder="1" applyAlignment="1" applyProtection="1">
      <alignment horizontal="center"/>
    </xf>
    <xf numFmtId="0" fontId="3" fillId="4" borderId="98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32" xfId="0" applyFont="1" applyFill="1" applyBorder="1" applyAlignment="1" applyProtection="1">
      <alignment horizontal="center"/>
    </xf>
    <xf numFmtId="0" fontId="10" fillId="5" borderId="51" xfId="0" applyFont="1" applyFill="1" applyBorder="1" applyAlignment="1" applyProtection="1">
      <alignment horizontal="center" vertical="center"/>
    </xf>
    <xf numFmtId="0" fontId="10" fillId="5" borderId="55" xfId="0" applyFont="1" applyFill="1" applyBorder="1" applyAlignment="1" applyProtection="1">
      <alignment horizontal="center" vertical="center"/>
    </xf>
    <xf numFmtId="0" fontId="10" fillId="5" borderId="99" xfId="0" applyFont="1" applyFill="1" applyBorder="1" applyAlignment="1" applyProtection="1">
      <alignment horizontal="center" vertical="center"/>
    </xf>
    <xf numFmtId="0" fontId="70" fillId="11" borderId="100" xfId="0" applyFont="1" applyFill="1" applyBorder="1" applyAlignment="1" applyProtection="1">
      <alignment horizontal="center" vertical="center"/>
    </xf>
    <xf numFmtId="0" fontId="70" fillId="11" borderId="101" xfId="0" applyFont="1" applyFill="1" applyBorder="1" applyAlignment="1" applyProtection="1">
      <alignment horizontal="center" vertical="center"/>
    </xf>
    <xf numFmtId="0" fontId="7" fillId="5" borderId="51" xfId="0" applyFont="1" applyFill="1" applyBorder="1" applyAlignment="1" applyProtection="1">
      <alignment horizontal="right" vertical="center"/>
    </xf>
    <xf numFmtId="0" fontId="0" fillId="0" borderId="52" xfId="0" applyBorder="1"/>
    <xf numFmtId="0" fontId="0" fillId="0" borderId="102" xfId="0" applyBorder="1"/>
    <xf numFmtId="0" fontId="92" fillId="3" borderId="103" xfId="0" applyFont="1" applyFill="1" applyBorder="1" applyAlignment="1">
      <alignment horizontal="left" vertical="center"/>
    </xf>
    <xf numFmtId="0" fontId="92" fillId="3" borderId="104" xfId="0" applyFont="1" applyFill="1" applyBorder="1" applyAlignment="1">
      <alignment horizontal="left" vertical="center"/>
    </xf>
    <xf numFmtId="0" fontId="92" fillId="3" borderId="105" xfId="0" applyFont="1" applyFill="1" applyBorder="1" applyAlignment="1">
      <alignment horizontal="left" vertical="center"/>
    </xf>
    <xf numFmtId="0" fontId="92" fillId="3" borderId="106" xfId="0" applyFont="1" applyFill="1" applyBorder="1" applyAlignment="1">
      <alignment horizontal="left" vertical="center"/>
    </xf>
    <xf numFmtId="0" fontId="92" fillId="3" borderId="107" xfId="0" applyFont="1" applyFill="1" applyBorder="1" applyAlignment="1">
      <alignment horizontal="right" vertical="center"/>
    </xf>
    <xf numFmtId="0" fontId="92" fillId="3" borderId="108" xfId="0" applyFont="1" applyFill="1" applyBorder="1" applyAlignment="1">
      <alignment horizontal="right" vertical="center"/>
    </xf>
    <xf numFmtId="0" fontId="92" fillId="3" borderId="103" xfId="0" applyFont="1" applyFill="1" applyBorder="1" applyAlignment="1">
      <alignment horizontal="center" vertical="center"/>
    </xf>
    <xf numFmtId="0" fontId="92" fillId="3" borderId="105" xfId="0" applyFont="1" applyFill="1" applyBorder="1" applyAlignment="1">
      <alignment horizontal="center" vertical="center"/>
    </xf>
    <xf numFmtId="0" fontId="93" fillId="3" borderId="103" xfId="0" applyFont="1" applyFill="1" applyBorder="1" applyAlignment="1">
      <alignment horizontal="center" vertical="center"/>
    </xf>
    <xf numFmtId="0" fontId="93" fillId="3" borderId="105" xfId="0" applyFont="1" applyFill="1" applyBorder="1" applyAlignment="1">
      <alignment horizontal="center" vertical="center"/>
    </xf>
    <xf numFmtId="0" fontId="65" fillId="11" borderId="109" xfId="1" applyFont="1" applyFill="1" applyBorder="1" applyAlignment="1" applyProtection="1">
      <alignment horizontal="center" vertical="center" wrapText="1"/>
    </xf>
    <xf numFmtId="0" fontId="65" fillId="11" borderId="110" xfId="1" applyFont="1" applyFill="1" applyBorder="1" applyAlignment="1" applyProtection="1">
      <alignment horizontal="center" vertical="center" wrapText="1"/>
    </xf>
    <xf numFmtId="0" fontId="65" fillId="11" borderId="111" xfId="1" applyFont="1" applyFill="1" applyBorder="1" applyAlignment="1" applyProtection="1">
      <alignment horizontal="center" vertical="center"/>
    </xf>
    <xf numFmtId="0" fontId="65" fillId="11" borderId="111" xfId="1" applyFont="1" applyFill="1" applyBorder="1" applyAlignment="1" applyProtection="1">
      <alignment horizontal="center" vertical="center" wrapText="1"/>
    </xf>
    <xf numFmtId="0" fontId="35" fillId="3" borderId="26" xfId="0" applyFont="1" applyFill="1" applyBorder="1" applyAlignment="1">
      <alignment horizontal="left" vertical="center" indent="1"/>
    </xf>
    <xf numFmtId="0" fontId="35" fillId="3" borderId="0" xfId="0" applyFont="1" applyFill="1" applyBorder="1" applyAlignment="1">
      <alignment horizontal="left" vertical="center" indent="1"/>
    </xf>
    <xf numFmtId="0" fontId="35" fillId="3" borderId="25" xfId="0" applyFont="1" applyFill="1" applyBorder="1" applyAlignment="1">
      <alignment horizontal="left" vertical="center" indent="1"/>
    </xf>
    <xf numFmtId="0" fontId="36" fillId="3" borderId="26" xfId="0" applyFont="1" applyFill="1" applyBorder="1" applyAlignment="1">
      <alignment horizontal="left" vertical="center" indent="1"/>
    </xf>
    <xf numFmtId="0" fontId="36" fillId="3" borderId="0" xfId="0" applyFont="1" applyFill="1" applyBorder="1" applyAlignment="1">
      <alignment horizontal="left" vertical="center" indent="1"/>
    </xf>
    <xf numFmtId="0" fontId="36" fillId="3" borderId="25" xfId="0" applyFont="1" applyFill="1" applyBorder="1" applyAlignment="1">
      <alignment horizontal="left" vertical="center" indent="1"/>
    </xf>
    <xf numFmtId="0" fontId="94" fillId="3" borderId="0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3" borderId="95" xfId="0" applyFont="1" applyFill="1" applyBorder="1" applyAlignment="1">
      <alignment horizontal="center" vertical="center"/>
    </xf>
    <xf numFmtId="0" fontId="24" fillId="3" borderId="96" xfId="0" applyFont="1" applyFill="1" applyBorder="1" applyAlignment="1">
      <alignment horizontal="center" vertical="center"/>
    </xf>
    <xf numFmtId="0" fontId="24" fillId="3" borderId="9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vertical="center" indent="1"/>
    </xf>
    <xf numFmtId="0" fontId="34" fillId="3" borderId="25" xfId="0" applyFont="1" applyFill="1" applyBorder="1" applyAlignment="1">
      <alignment horizontal="left" vertical="center" indent="1"/>
    </xf>
    <xf numFmtId="14" fontId="23" fillId="7" borderId="93" xfId="0" applyNumberFormat="1" applyFont="1" applyFill="1" applyBorder="1" applyAlignment="1">
      <alignment horizontal="center" vertical="center"/>
    </xf>
    <xf numFmtId="14" fontId="23" fillId="7" borderId="89" xfId="0" applyNumberFormat="1" applyFont="1" applyFill="1" applyBorder="1" applyAlignment="1">
      <alignment horizontal="center" vertical="center"/>
    </xf>
    <xf numFmtId="0" fontId="10" fillId="5" borderId="94" xfId="0" applyFont="1" applyFill="1" applyBorder="1" applyAlignment="1">
      <alignment horizontal="center" vertical="center"/>
    </xf>
    <xf numFmtId="0" fontId="10" fillId="5" borderId="91" xfId="0" applyFont="1" applyFill="1" applyBorder="1" applyAlignment="1">
      <alignment horizontal="center" vertical="center"/>
    </xf>
    <xf numFmtId="0" fontId="10" fillId="5" borderId="92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Alignment="1" applyProtection="1">
      <alignment horizontal="left"/>
      <protection locked="0"/>
    </xf>
    <xf numFmtId="0" fontId="17" fillId="5" borderId="89" xfId="0" applyFont="1" applyFill="1" applyBorder="1" applyAlignment="1">
      <alignment horizontal="center" vertical="center"/>
    </xf>
    <xf numFmtId="0" fontId="22" fillId="10" borderId="90" xfId="0" applyFont="1" applyFill="1" applyBorder="1" applyAlignment="1">
      <alignment horizontal="center" vertical="center" textRotation="90" wrapText="1"/>
    </xf>
    <xf numFmtId="0" fontId="22" fillId="10" borderId="112" xfId="0" applyFont="1" applyFill="1" applyBorder="1" applyAlignment="1">
      <alignment horizontal="center" vertical="center" textRotation="90" wrapText="1"/>
    </xf>
    <xf numFmtId="0" fontId="16" fillId="2" borderId="41" xfId="0" applyFont="1" applyFill="1" applyBorder="1" applyAlignment="1" applyProtection="1">
      <alignment horizontal="left"/>
      <protection locked="0"/>
    </xf>
    <xf numFmtId="0" fontId="16" fillId="2" borderId="42" xfId="0" applyFont="1" applyFill="1" applyBorder="1" applyAlignment="1" applyProtection="1">
      <alignment horizontal="left"/>
      <protection locked="0"/>
    </xf>
    <xf numFmtId="0" fontId="10" fillId="4" borderId="51" xfId="0" applyFont="1" applyFill="1" applyBorder="1" applyAlignment="1" applyProtection="1">
      <alignment horizontal="center"/>
    </xf>
    <xf numFmtId="0" fontId="10" fillId="4" borderId="52" xfId="0" applyFont="1" applyFill="1" applyBorder="1" applyAlignment="1" applyProtection="1">
      <alignment horizontal="center"/>
    </xf>
    <xf numFmtId="0" fontId="10" fillId="5" borderId="52" xfId="0" applyFont="1" applyFill="1" applyBorder="1" applyAlignment="1" applyProtection="1">
      <alignment horizontal="center" vertical="center" wrapText="1"/>
    </xf>
    <xf numFmtId="0" fontId="10" fillId="5" borderId="55" xfId="0" applyFont="1" applyFill="1" applyBorder="1" applyAlignment="1" applyProtection="1">
      <alignment horizontal="center" vertical="center" wrapText="1"/>
    </xf>
    <xf numFmtId="0" fontId="45" fillId="3" borderId="26" xfId="0" applyFont="1" applyFill="1" applyBorder="1" applyAlignment="1">
      <alignment horizontal="left" vertical="center" indent="1"/>
    </xf>
    <xf numFmtId="0" fontId="44" fillId="3" borderId="0" xfId="0" applyFont="1" applyFill="1" applyBorder="1" applyAlignment="1">
      <alignment horizontal="left" vertical="center" indent="1"/>
    </xf>
    <xf numFmtId="0" fontId="44" fillId="3" borderId="25" xfId="0" applyFont="1" applyFill="1" applyBorder="1" applyAlignment="1">
      <alignment horizontal="left" vertical="center" indent="1"/>
    </xf>
    <xf numFmtId="0" fontId="15" fillId="3" borderId="0" xfId="1" applyFont="1" applyFill="1" applyBorder="1" applyAlignment="1" applyProtection="1">
      <alignment horizontal="center"/>
    </xf>
    <xf numFmtId="0" fontId="21" fillId="3" borderId="26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0" fontId="21" fillId="3" borderId="25" xfId="0" applyFont="1" applyFill="1" applyBorder="1" applyAlignment="1">
      <alignment horizontal="center"/>
    </xf>
    <xf numFmtId="0" fontId="16" fillId="2" borderId="114" xfId="0" applyFont="1" applyFill="1" applyBorder="1" applyAlignment="1" applyProtection="1">
      <alignment horizontal="left"/>
      <protection locked="0"/>
    </xf>
    <xf numFmtId="0" fontId="16" fillId="2" borderId="54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>
      <alignment horizontal="left" vertical="center"/>
    </xf>
    <xf numFmtId="0" fontId="7" fillId="5" borderId="51" xfId="0" applyFont="1" applyFill="1" applyBorder="1" applyAlignment="1">
      <alignment horizontal="left" vertical="center"/>
    </xf>
    <xf numFmtId="0" fontId="7" fillId="5" borderId="52" xfId="0" applyFont="1" applyFill="1" applyBorder="1" applyAlignment="1">
      <alignment horizontal="left" vertical="center"/>
    </xf>
    <xf numFmtId="0" fontId="7" fillId="5" borderId="57" xfId="0" applyFont="1" applyFill="1" applyBorder="1" applyAlignment="1">
      <alignment horizontal="left" vertical="center"/>
    </xf>
    <xf numFmtId="0" fontId="7" fillId="5" borderId="75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59" xfId="0" applyFont="1" applyFill="1" applyBorder="1" applyAlignment="1">
      <alignment horizontal="left" vertical="center"/>
    </xf>
    <xf numFmtId="0" fontId="7" fillId="5" borderId="101" xfId="0" applyFont="1" applyFill="1" applyBorder="1" applyAlignment="1">
      <alignment horizontal="left" vertical="center"/>
    </xf>
    <xf numFmtId="0" fontId="7" fillId="5" borderId="115" xfId="0" applyFont="1" applyFill="1" applyBorder="1" applyAlignment="1">
      <alignment horizontal="left" vertical="center"/>
    </xf>
    <xf numFmtId="0" fontId="65" fillId="11" borderId="113" xfId="1" applyFont="1" applyFill="1" applyBorder="1" applyAlignment="1" applyProtection="1">
      <alignment horizontal="center" vertical="center"/>
    </xf>
    <xf numFmtId="0" fontId="65" fillId="11" borderId="101" xfId="1" applyFont="1" applyFill="1" applyBorder="1" applyAlignment="1" applyProtection="1">
      <alignment horizontal="center" vertical="center"/>
    </xf>
    <xf numFmtId="0" fontId="72" fillId="11" borderId="113" xfId="1" applyFont="1" applyFill="1" applyBorder="1" applyAlignment="1" applyProtection="1">
      <alignment horizontal="center" vertical="center" wrapText="1"/>
    </xf>
    <xf numFmtId="0" fontId="72" fillId="11" borderId="100" xfId="1" applyFont="1" applyFill="1" applyBorder="1" applyAlignment="1" applyProtection="1">
      <alignment horizontal="center" vertical="center" wrapText="1"/>
    </xf>
    <xf numFmtId="0" fontId="73" fillId="11" borderId="113" xfId="1" applyFont="1" applyFill="1" applyBorder="1" applyAlignment="1" applyProtection="1">
      <alignment horizontal="center" vertical="center" wrapText="1"/>
    </xf>
    <xf numFmtId="0" fontId="73" fillId="11" borderId="100" xfId="1" applyFont="1" applyFill="1" applyBorder="1" applyAlignment="1" applyProtection="1">
      <alignment horizontal="center" vertical="center" wrapText="1"/>
    </xf>
    <xf numFmtId="0" fontId="73" fillId="11" borderId="101" xfId="1" applyFont="1" applyFill="1" applyBorder="1" applyAlignment="1" applyProtection="1">
      <alignment horizontal="center" vertical="center" wrapText="1"/>
    </xf>
    <xf numFmtId="0" fontId="71" fillId="11" borderId="113" xfId="1" applyFont="1" applyFill="1" applyBorder="1" applyAlignment="1" applyProtection="1">
      <alignment horizontal="center" vertical="center"/>
    </xf>
    <xf numFmtId="0" fontId="71" fillId="11" borderId="100" xfId="1" applyFont="1" applyFill="1" applyBorder="1" applyAlignment="1" applyProtection="1">
      <alignment horizontal="center" vertical="center"/>
    </xf>
    <xf numFmtId="0" fontId="71" fillId="11" borderId="101" xfId="1" applyFont="1" applyFill="1" applyBorder="1" applyAlignment="1" applyProtection="1">
      <alignment horizontal="center" vertical="center"/>
    </xf>
    <xf numFmtId="14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16" xfId="0" applyFont="1" applyFill="1" applyBorder="1" applyAlignment="1">
      <alignment horizontal="center"/>
    </xf>
    <xf numFmtId="0" fontId="3" fillId="2" borderId="117" xfId="0" applyFont="1" applyFill="1" applyBorder="1" applyAlignment="1">
      <alignment horizontal="center"/>
    </xf>
    <xf numFmtId="0" fontId="3" fillId="2" borderId="11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7" fillId="2" borderId="11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8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120" xfId="0" applyFill="1" applyBorder="1" applyAlignment="1">
      <alignment horizontal="center"/>
    </xf>
    <xf numFmtId="0" fontId="0" fillId="2" borderId="121" xfId="0" applyFill="1" applyBorder="1" applyAlignment="1">
      <alignment horizontal="center"/>
    </xf>
    <xf numFmtId="0" fontId="0" fillId="2" borderId="122" xfId="0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right"/>
    </xf>
    <xf numFmtId="164" fontId="1" fillId="2" borderId="123" xfId="0" applyNumberFormat="1" applyFont="1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4" fontId="2" fillId="2" borderId="14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20" xfId="0" applyFont="1" applyFill="1" applyBorder="1" applyAlignment="1">
      <alignment horizontal="left" indent="1"/>
    </xf>
    <xf numFmtId="0" fontId="3" fillId="2" borderId="3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124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164" fontId="1" fillId="2" borderId="45" xfId="0" applyNumberFormat="1" applyFont="1" applyFill="1" applyBorder="1" applyAlignment="1">
      <alignment horizontal="right"/>
    </xf>
    <xf numFmtId="164" fontId="1" fillId="2" borderId="12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12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64" fontId="4" fillId="2" borderId="3" xfId="0" applyNumberFormat="1" applyFont="1" applyFill="1" applyBorder="1" applyAlignment="1">
      <alignment horizontal="right" vertical="center"/>
    </xf>
    <xf numFmtId="164" fontId="4" fillId="2" borderId="32" xfId="0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164" fontId="4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8" fillId="2" borderId="119" xfId="0" applyFont="1" applyFill="1" applyBorder="1" applyAlignment="1" applyProtection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8" fillId="2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32" xfId="0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78" fillId="2" borderId="4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left"/>
    </xf>
    <xf numFmtId="0" fontId="2" fillId="6" borderId="11" xfId="0" applyFont="1" applyFill="1" applyBorder="1" applyAlignment="1">
      <alignment horizontal="left"/>
    </xf>
    <xf numFmtId="0" fontId="2" fillId="6" borderId="12" xfId="0" applyFont="1" applyFill="1" applyBorder="1" applyAlignment="1">
      <alignment horizontal="left"/>
    </xf>
    <xf numFmtId="164" fontId="0" fillId="2" borderId="3" xfId="0" applyNumberFormat="1" applyFill="1" applyBorder="1" applyAlignment="1">
      <alignment horizontal="right"/>
    </xf>
    <xf numFmtId="164" fontId="0" fillId="2" borderId="123" xfId="0" applyNumberFormat="1" applyFill="1" applyBorder="1" applyAlignment="1">
      <alignment horizontal="right"/>
    </xf>
    <xf numFmtId="4" fontId="79" fillId="6" borderId="3" xfId="0" applyNumberFormat="1" applyFont="1" applyFill="1" applyBorder="1" applyAlignment="1">
      <alignment horizontal="right" vertical="center" wrapText="1"/>
    </xf>
    <xf numFmtId="4" fontId="79" fillId="6" borderId="4" xfId="0" applyNumberFormat="1" applyFont="1" applyFill="1" applyBorder="1" applyAlignment="1">
      <alignment horizontal="right" vertical="center" wrapText="1"/>
    </xf>
    <xf numFmtId="4" fontId="79" fillId="6" borderId="32" xfId="0" applyNumberFormat="1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2" borderId="127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left"/>
    </xf>
    <xf numFmtId="0" fontId="2" fillId="5" borderId="32" xfId="0" applyFont="1" applyFill="1" applyBorder="1" applyAlignment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right" indent="2"/>
    </xf>
    <xf numFmtId="0" fontId="4" fillId="0" borderId="4" xfId="0" applyFont="1" applyBorder="1" applyAlignment="1">
      <alignment horizontal="right" indent="2"/>
    </xf>
    <xf numFmtId="0" fontId="0" fillId="0" borderId="2" xfId="0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14" fontId="8" fillId="0" borderId="3" xfId="0" applyNumberFormat="1" applyFont="1" applyBorder="1" applyAlignment="1" applyProtection="1">
      <alignment horizontal="center" vertical="center" textRotation="90"/>
      <protection locked="0"/>
    </xf>
    <xf numFmtId="0" fontId="8" fillId="0" borderId="32" xfId="0" applyFont="1" applyBorder="1" applyAlignment="1" applyProtection="1">
      <alignment horizontal="center" vertical="center" textRotation="90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32" xfId="0" applyBorder="1" applyAlignment="1">
      <alignment horizontal="left"/>
    </xf>
    <xf numFmtId="0" fontId="0" fillId="0" borderId="129" xfId="0" applyBorder="1" applyAlignment="1">
      <alignment horizontal="left"/>
    </xf>
    <xf numFmtId="0" fontId="0" fillId="0" borderId="130" xfId="0" applyBorder="1" applyAlignment="1">
      <alignment horizontal="left"/>
    </xf>
    <xf numFmtId="0" fontId="0" fillId="0" borderId="12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4" xfId="0" applyBorder="1" applyAlignment="1">
      <alignment horizontal="left"/>
    </xf>
    <xf numFmtId="0" fontId="0" fillId="0" borderId="13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36" xfId="0" applyBorder="1" applyAlignment="1">
      <alignment horizontal="left"/>
    </xf>
    <xf numFmtId="0" fontId="0" fillId="0" borderId="137" xfId="0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35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5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3" xfId="0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left" vertical="center"/>
    </xf>
    <xf numFmtId="0" fontId="8" fillId="0" borderId="138" xfId="0" applyFont="1" applyBorder="1" applyAlignment="1">
      <alignment horizontal="left"/>
    </xf>
    <xf numFmtId="0" fontId="0" fillId="0" borderId="138" xfId="0" applyBorder="1" applyAlignment="1">
      <alignment horizontal="center"/>
    </xf>
    <xf numFmtId="0" fontId="0" fillId="0" borderId="136" xfId="0" applyBorder="1" applyAlignment="1">
      <alignment horizontal="left" vertical="center"/>
    </xf>
    <xf numFmtId="0" fontId="0" fillId="0" borderId="139" xfId="0" applyBorder="1" applyAlignment="1">
      <alignment horizontal="left"/>
    </xf>
    <xf numFmtId="0" fontId="0" fillId="0" borderId="140" xfId="0" applyBorder="1" applyAlignment="1">
      <alignment horizontal="left"/>
    </xf>
    <xf numFmtId="0" fontId="0" fillId="0" borderId="14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142" xfId="0" applyBorder="1" applyAlignment="1">
      <alignment horizontal="left"/>
    </xf>
    <xf numFmtId="0" fontId="0" fillId="0" borderId="143" xfId="0" applyBorder="1" applyAlignment="1">
      <alignment horizontal="left"/>
    </xf>
    <xf numFmtId="0" fontId="64" fillId="0" borderId="14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145" xfId="0" applyFont="1" applyBorder="1" applyAlignment="1">
      <alignment horizontal="center" vertical="center" wrapText="1"/>
    </xf>
    <xf numFmtId="0" fontId="64" fillId="0" borderId="71" xfId="0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G&#304;R&#304;&#350;!A1"/><Relationship Id="rId13" Type="http://schemas.openxmlformats.org/officeDocument/2006/relationships/hyperlink" Target="#G&#304;R&#304;&#350;!A1"/><Relationship Id="rId18" Type="http://schemas.openxmlformats.org/officeDocument/2006/relationships/hyperlink" Target="#G&#304;R&#304;&#350;!A1"/><Relationship Id="rId26" Type="http://schemas.openxmlformats.org/officeDocument/2006/relationships/hyperlink" Target="#G&#304;R&#304;&#350;!A1"/><Relationship Id="rId3" Type="http://schemas.openxmlformats.org/officeDocument/2006/relationships/hyperlink" Target="#G&#304;R&#304;&#350;!A1"/><Relationship Id="rId21" Type="http://schemas.openxmlformats.org/officeDocument/2006/relationships/hyperlink" Target="#G&#304;R&#304;&#350;!A1"/><Relationship Id="rId7" Type="http://schemas.openxmlformats.org/officeDocument/2006/relationships/hyperlink" Target="#G&#304;R&#304;&#350;!A1"/><Relationship Id="rId12" Type="http://schemas.openxmlformats.org/officeDocument/2006/relationships/hyperlink" Target="#G&#304;R&#304;&#350;!A1"/><Relationship Id="rId17" Type="http://schemas.openxmlformats.org/officeDocument/2006/relationships/hyperlink" Target="#G&#304;R&#304;&#350;!A1"/><Relationship Id="rId25" Type="http://schemas.openxmlformats.org/officeDocument/2006/relationships/hyperlink" Target="#G&#304;R&#304;&#350;!A1"/><Relationship Id="rId2" Type="http://schemas.openxmlformats.org/officeDocument/2006/relationships/hyperlink" Target="#G&#304;R&#304;&#350;!A1"/><Relationship Id="rId16" Type="http://schemas.openxmlformats.org/officeDocument/2006/relationships/hyperlink" Target="#G&#304;R&#304;&#350;!A1"/><Relationship Id="rId20" Type="http://schemas.openxmlformats.org/officeDocument/2006/relationships/hyperlink" Target="#G&#304;R&#304;&#350;!A1"/><Relationship Id="rId29" Type="http://schemas.openxmlformats.org/officeDocument/2006/relationships/hyperlink" Target="#G&#304;R&#304;&#350;!A1"/><Relationship Id="rId1" Type="http://schemas.openxmlformats.org/officeDocument/2006/relationships/hyperlink" Target="#G&#304;R&#304;&#350;!A1"/><Relationship Id="rId6" Type="http://schemas.openxmlformats.org/officeDocument/2006/relationships/hyperlink" Target="#G&#304;R&#304;&#350;!A1"/><Relationship Id="rId11" Type="http://schemas.openxmlformats.org/officeDocument/2006/relationships/hyperlink" Target="#G&#304;R&#304;&#350;!A1"/><Relationship Id="rId24" Type="http://schemas.openxmlformats.org/officeDocument/2006/relationships/hyperlink" Target="#G&#304;R&#304;&#350;!A1"/><Relationship Id="rId5" Type="http://schemas.openxmlformats.org/officeDocument/2006/relationships/hyperlink" Target="#G&#304;R&#304;&#350;!A1"/><Relationship Id="rId15" Type="http://schemas.openxmlformats.org/officeDocument/2006/relationships/hyperlink" Target="#G&#304;R&#304;&#350;!A1"/><Relationship Id="rId23" Type="http://schemas.openxmlformats.org/officeDocument/2006/relationships/hyperlink" Target="#G&#304;R&#304;&#350;!A1"/><Relationship Id="rId28" Type="http://schemas.openxmlformats.org/officeDocument/2006/relationships/hyperlink" Target="#G&#304;R&#304;&#350;!A1"/><Relationship Id="rId10" Type="http://schemas.openxmlformats.org/officeDocument/2006/relationships/hyperlink" Target="#G&#304;R&#304;&#350;!A1"/><Relationship Id="rId19" Type="http://schemas.openxmlformats.org/officeDocument/2006/relationships/hyperlink" Target="#G&#304;R&#304;&#350;!A1"/><Relationship Id="rId31" Type="http://schemas.openxmlformats.org/officeDocument/2006/relationships/hyperlink" Target="#G&#304;R&#304;&#350;!A1"/><Relationship Id="rId4" Type="http://schemas.openxmlformats.org/officeDocument/2006/relationships/hyperlink" Target="#G&#304;R&#304;&#350;!A1"/><Relationship Id="rId9" Type="http://schemas.openxmlformats.org/officeDocument/2006/relationships/hyperlink" Target="#G&#304;R&#304;&#350;!A1"/><Relationship Id="rId14" Type="http://schemas.openxmlformats.org/officeDocument/2006/relationships/hyperlink" Target="#G&#304;R&#304;&#350;!A1"/><Relationship Id="rId22" Type="http://schemas.openxmlformats.org/officeDocument/2006/relationships/hyperlink" Target="#G&#304;R&#304;&#350;!A1"/><Relationship Id="rId27" Type="http://schemas.openxmlformats.org/officeDocument/2006/relationships/hyperlink" Target="#G&#304;R&#304;&#350;!A1"/><Relationship Id="rId30" Type="http://schemas.openxmlformats.org/officeDocument/2006/relationships/hyperlink" Target="#G&#304;R&#304;&#350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G&#304;R&#304;&#350;!A1"/><Relationship Id="rId1" Type="http://schemas.openxmlformats.org/officeDocument/2006/relationships/hyperlink" Target="#G&#304;R&#304;&#350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G&#304;R&#304;&#35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6</xdr:row>
      <xdr:rowOff>152400</xdr:rowOff>
    </xdr:from>
    <xdr:to>
      <xdr:col>12</xdr:col>
      <xdr:colOff>333375</xdr:colOff>
      <xdr:row>9</xdr:row>
      <xdr:rowOff>9525</xdr:rowOff>
    </xdr:to>
    <xdr:sp macro="" textlink="">
      <xdr:nvSpPr>
        <xdr:cNvPr id="1031" name="Rectangl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943725" y="119062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5</xdr:row>
      <xdr:rowOff>247650</xdr:rowOff>
    </xdr:from>
    <xdr:to>
      <xdr:col>11</xdr:col>
      <xdr:colOff>47625</xdr:colOff>
      <xdr:row>7</xdr:row>
      <xdr:rowOff>28575</xdr:rowOff>
    </xdr:to>
    <xdr:sp macro="" textlink="">
      <xdr:nvSpPr>
        <xdr:cNvPr id="3073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181725" y="1600200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3</xdr:col>
      <xdr:colOff>19050</xdr:colOff>
      <xdr:row>0</xdr:row>
      <xdr:rowOff>66675</xdr:rowOff>
    </xdr:from>
    <xdr:to>
      <xdr:col>3</xdr:col>
      <xdr:colOff>85725</xdr:colOff>
      <xdr:row>1</xdr:row>
      <xdr:rowOff>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 flipH="1">
          <a:off x="1704975" y="66675"/>
          <a:ext cx="66675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409575</xdr:colOff>
      <xdr:row>1</xdr:row>
      <xdr:rowOff>28575</xdr:rowOff>
    </xdr:from>
    <xdr:to>
      <xdr:col>11</xdr:col>
      <xdr:colOff>438150</xdr:colOff>
      <xdr:row>2</xdr:row>
      <xdr:rowOff>57150</xdr:rowOff>
    </xdr:to>
    <xdr:sp macro="" textlink="">
      <xdr:nvSpPr>
        <xdr:cNvPr id="14348" name="Rectangle 1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924675" y="342900"/>
          <a:ext cx="87630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3</xdr:row>
      <xdr:rowOff>47625</xdr:rowOff>
    </xdr:from>
    <xdr:to>
      <xdr:col>14</xdr:col>
      <xdr:colOff>19050</xdr:colOff>
      <xdr:row>4</xdr:row>
      <xdr:rowOff>152400</xdr:rowOff>
    </xdr:to>
    <xdr:sp macro="" textlink="">
      <xdr:nvSpPr>
        <xdr:cNvPr id="17411" name="Rectangl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77100" y="1095375"/>
          <a:ext cx="9334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438150</xdr:colOff>
      <xdr:row>38</xdr:row>
      <xdr:rowOff>104775</xdr:rowOff>
    </xdr:from>
    <xdr:to>
      <xdr:col>14</xdr:col>
      <xdr:colOff>95250</xdr:colOff>
      <xdr:row>39</xdr:row>
      <xdr:rowOff>38100</xdr:rowOff>
    </xdr:to>
    <xdr:sp macro="" textlink="">
      <xdr:nvSpPr>
        <xdr:cNvPr id="17412" name="Rectangle 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7410450" y="953452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74</xdr:row>
      <xdr:rowOff>228600</xdr:rowOff>
    </xdr:from>
    <xdr:to>
      <xdr:col>13</xdr:col>
      <xdr:colOff>438150</xdr:colOff>
      <xdr:row>75</xdr:row>
      <xdr:rowOff>161925</xdr:rowOff>
    </xdr:to>
    <xdr:sp macro="" textlink="">
      <xdr:nvSpPr>
        <xdr:cNvPr id="17413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7143750" y="1844992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110</xdr:row>
      <xdr:rowOff>228600</xdr:rowOff>
    </xdr:from>
    <xdr:to>
      <xdr:col>13</xdr:col>
      <xdr:colOff>438150</xdr:colOff>
      <xdr:row>111</xdr:row>
      <xdr:rowOff>161925</xdr:rowOff>
    </xdr:to>
    <xdr:sp macro="" textlink="">
      <xdr:nvSpPr>
        <xdr:cNvPr id="17414" name="Rectangle 6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7143750" y="27241500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146</xdr:row>
      <xdr:rowOff>228600</xdr:rowOff>
    </xdr:from>
    <xdr:to>
      <xdr:col>13</xdr:col>
      <xdr:colOff>438150</xdr:colOff>
      <xdr:row>147</xdr:row>
      <xdr:rowOff>161925</xdr:rowOff>
    </xdr:to>
    <xdr:sp macro="" textlink="">
      <xdr:nvSpPr>
        <xdr:cNvPr id="17415" name="Rectangl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7143750" y="3603307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218</xdr:row>
      <xdr:rowOff>228600</xdr:rowOff>
    </xdr:from>
    <xdr:to>
      <xdr:col>13</xdr:col>
      <xdr:colOff>438150</xdr:colOff>
      <xdr:row>219</xdr:row>
      <xdr:rowOff>161925</xdr:rowOff>
    </xdr:to>
    <xdr:sp macro="" textlink="">
      <xdr:nvSpPr>
        <xdr:cNvPr id="17416" name="Rectangle 8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7143750" y="5361622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182</xdr:row>
      <xdr:rowOff>228600</xdr:rowOff>
    </xdr:from>
    <xdr:to>
      <xdr:col>13</xdr:col>
      <xdr:colOff>438150</xdr:colOff>
      <xdr:row>184</xdr:row>
      <xdr:rowOff>95250</xdr:rowOff>
    </xdr:to>
    <xdr:sp macro="" textlink="">
      <xdr:nvSpPr>
        <xdr:cNvPr id="17422" name="Rectangle 14">
          <a:hlinkClick xmlns:r="http://schemas.openxmlformats.org/officeDocument/2006/relationships" r:id="rId7"/>
        </xdr:cNvPr>
        <xdr:cNvSpPr>
          <a:spLocks noChangeArrowheads="1"/>
        </xdr:cNvSpPr>
      </xdr:nvSpPr>
      <xdr:spPr bwMode="auto">
        <a:xfrm>
          <a:off x="7143750" y="44824650"/>
          <a:ext cx="876300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255</xdr:row>
      <xdr:rowOff>0</xdr:rowOff>
    </xdr:from>
    <xdr:to>
      <xdr:col>13</xdr:col>
      <xdr:colOff>438150</xdr:colOff>
      <xdr:row>256</xdr:row>
      <xdr:rowOff>142875</xdr:rowOff>
    </xdr:to>
    <xdr:sp macro="" textlink="">
      <xdr:nvSpPr>
        <xdr:cNvPr id="17423" name="Rectangle 15">
          <a:hlinkClick xmlns:r="http://schemas.openxmlformats.org/officeDocument/2006/relationships" r:id="rId8"/>
        </xdr:cNvPr>
        <xdr:cNvSpPr>
          <a:spLocks noChangeArrowheads="1"/>
        </xdr:cNvSpPr>
      </xdr:nvSpPr>
      <xdr:spPr bwMode="auto">
        <a:xfrm>
          <a:off x="7143750" y="625887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291</xdr:row>
      <xdr:rowOff>0</xdr:rowOff>
    </xdr:from>
    <xdr:to>
      <xdr:col>13</xdr:col>
      <xdr:colOff>438150</xdr:colOff>
      <xdr:row>292</xdr:row>
      <xdr:rowOff>142875</xdr:rowOff>
    </xdr:to>
    <xdr:sp macro="" textlink="">
      <xdr:nvSpPr>
        <xdr:cNvPr id="17424" name="Rectangle 16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7143750" y="713803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327</xdr:row>
      <xdr:rowOff>0</xdr:rowOff>
    </xdr:from>
    <xdr:to>
      <xdr:col>13</xdr:col>
      <xdr:colOff>438150</xdr:colOff>
      <xdr:row>328</xdr:row>
      <xdr:rowOff>142875</xdr:rowOff>
    </xdr:to>
    <xdr:sp macro="" textlink="">
      <xdr:nvSpPr>
        <xdr:cNvPr id="17425" name="Rectangle 17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7143750" y="801719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363</xdr:row>
      <xdr:rowOff>0</xdr:rowOff>
    </xdr:from>
    <xdr:to>
      <xdr:col>13</xdr:col>
      <xdr:colOff>438150</xdr:colOff>
      <xdr:row>364</xdr:row>
      <xdr:rowOff>142875</xdr:rowOff>
    </xdr:to>
    <xdr:sp macro="" textlink="">
      <xdr:nvSpPr>
        <xdr:cNvPr id="17426" name="Rectangle 18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7143750" y="889635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399</xdr:row>
      <xdr:rowOff>0</xdr:rowOff>
    </xdr:from>
    <xdr:to>
      <xdr:col>13</xdr:col>
      <xdr:colOff>438150</xdr:colOff>
      <xdr:row>400</xdr:row>
      <xdr:rowOff>142875</xdr:rowOff>
    </xdr:to>
    <xdr:sp macro="" textlink="">
      <xdr:nvSpPr>
        <xdr:cNvPr id="17428" name="Rectangle 20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7143750" y="977550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435</xdr:row>
      <xdr:rowOff>0</xdr:rowOff>
    </xdr:from>
    <xdr:to>
      <xdr:col>13</xdr:col>
      <xdr:colOff>438150</xdr:colOff>
      <xdr:row>436</xdr:row>
      <xdr:rowOff>142875</xdr:rowOff>
    </xdr:to>
    <xdr:sp macro="" textlink="">
      <xdr:nvSpPr>
        <xdr:cNvPr id="17429" name="Rectangle 21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7143750" y="1065466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471</xdr:row>
      <xdr:rowOff>0</xdr:rowOff>
    </xdr:from>
    <xdr:to>
      <xdr:col>13</xdr:col>
      <xdr:colOff>438150</xdr:colOff>
      <xdr:row>472</xdr:row>
      <xdr:rowOff>142875</xdr:rowOff>
    </xdr:to>
    <xdr:sp macro="" textlink="">
      <xdr:nvSpPr>
        <xdr:cNvPr id="17430" name="Rectangle 22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7143750" y="1153382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507</xdr:row>
      <xdr:rowOff>0</xdr:rowOff>
    </xdr:from>
    <xdr:to>
      <xdr:col>13</xdr:col>
      <xdr:colOff>438150</xdr:colOff>
      <xdr:row>508</xdr:row>
      <xdr:rowOff>142875</xdr:rowOff>
    </xdr:to>
    <xdr:sp macro="" textlink="">
      <xdr:nvSpPr>
        <xdr:cNvPr id="17431" name="Rectangle 23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7143750" y="1241298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543</xdr:row>
      <xdr:rowOff>0</xdr:rowOff>
    </xdr:from>
    <xdr:to>
      <xdr:col>13</xdr:col>
      <xdr:colOff>438150</xdr:colOff>
      <xdr:row>544</xdr:row>
      <xdr:rowOff>142875</xdr:rowOff>
    </xdr:to>
    <xdr:sp macro="" textlink="">
      <xdr:nvSpPr>
        <xdr:cNvPr id="17433" name="Rectangle 25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7143750" y="1329213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579</xdr:row>
      <xdr:rowOff>0</xdr:rowOff>
    </xdr:from>
    <xdr:to>
      <xdr:col>13</xdr:col>
      <xdr:colOff>438150</xdr:colOff>
      <xdr:row>580</xdr:row>
      <xdr:rowOff>142875</xdr:rowOff>
    </xdr:to>
    <xdr:sp macro="" textlink="">
      <xdr:nvSpPr>
        <xdr:cNvPr id="17434" name="Rectangle 26">
          <a:hlinkClick xmlns:r="http://schemas.openxmlformats.org/officeDocument/2006/relationships" r:id="rId17"/>
        </xdr:cNvPr>
        <xdr:cNvSpPr>
          <a:spLocks noChangeArrowheads="1"/>
        </xdr:cNvSpPr>
      </xdr:nvSpPr>
      <xdr:spPr bwMode="auto">
        <a:xfrm>
          <a:off x="7143750" y="1417129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615</xdr:row>
      <xdr:rowOff>0</xdr:rowOff>
    </xdr:from>
    <xdr:to>
      <xdr:col>13</xdr:col>
      <xdr:colOff>438150</xdr:colOff>
      <xdr:row>616</xdr:row>
      <xdr:rowOff>142875</xdr:rowOff>
    </xdr:to>
    <xdr:sp macro="" textlink="">
      <xdr:nvSpPr>
        <xdr:cNvPr id="17435" name="Rectangle 27">
          <a:hlinkClick xmlns:r="http://schemas.openxmlformats.org/officeDocument/2006/relationships" r:id="rId18"/>
        </xdr:cNvPr>
        <xdr:cNvSpPr>
          <a:spLocks noChangeArrowheads="1"/>
        </xdr:cNvSpPr>
      </xdr:nvSpPr>
      <xdr:spPr bwMode="auto">
        <a:xfrm>
          <a:off x="7143750" y="1505045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651</xdr:row>
      <xdr:rowOff>0</xdr:rowOff>
    </xdr:from>
    <xdr:to>
      <xdr:col>13</xdr:col>
      <xdr:colOff>438150</xdr:colOff>
      <xdr:row>652</xdr:row>
      <xdr:rowOff>142875</xdr:rowOff>
    </xdr:to>
    <xdr:sp macro="" textlink="">
      <xdr:nvSpPr>
        <xdr:cNvPr id="17436" name="Rectangle 28">
          <a:hlinkClick xmlns:r="http://schemas.openxmlformats.org/officeDocument/2006/relationships" r:id="rId19"/>
        </xdr:cNvPr>
        <xdr:cNvSpPr>
          <a:spLocks noChangeArrowheads="1"/>
        </xdr:cNvSpPr>
      </xdr:nvSpPr>
      <xdr:spPr bwMode="auto">
        <a:xfrm>
          <a:off x="7143750" y="1592961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687</xdr:row>
      <xdr:rowOff>0</xdr:rowOff>
    </xdr:from>
    <xdr:to>
      <xdr:col>13</xdr:col>
      <xdr:colOff>438150</xdr:colOff>
      <xdr:row>688</xdr:row>
      <xdr:rowOff>142875</xdr:rowOff>
    </xdr:to>
    <xdr:sp macro="" textlink="">
      <xdr:nvSpPr>
        <xdr:cNvPr id="17437" name="Rectangle 29">
          <a:hlinkClick xmlns:r="http://schemas.openxmlformats.org/officeDocument/2006/relationships" r:id="rId20"/>
        </xdr:cNvPr>
        <xdr:cNvSpPr>
          <a:spLocks noChangeArrowheads="1"/>
        </xdr:cNvSpPr>
      </xdr:nvSpPr>
      <xdr:spPr bwMode="auto">
        <a:xfrm>
          <a:off x="7143750" y="1680876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723</xdr:row>
      <xdr:rowOff>0</xdr:rowOff>
    </xdr:from>
    <xdr:to>
      <xdr:col>13</xdr:col>
      <xdr:colOff>438150</xdr:colOff>
      <xdr:row>724</xdr:row>
      <xdr:rowOff>142875</xdr:rowOff>
    </xdr:to>
    <xdr:sp macro="" textlink="">
      <xdr:nvSpPr>
        <xdr:cNvPr id="17438" name="Rectangle 30">
          <a:hlinkClick xmlns:r="http://schemas.openxmlformats.org/officeDocument/2006/relationships" r:id="rId21"/>
        </xdr:cNvPr>
        <xdr:cNvSpPr>
          <a:spLocks noChangeArrowheads="1"/>
        </xdr:cNvSpPr>
      </xdr:nvSpPr>
      <xdr:spPr bwMode="auto">
        <a:xfrm>
          <a:off x="7143750" y="1768792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759</xdr:row>
      <xdr:rowOff>0</xdr:rowOff>
    </xdr:from>
    <xdr:to>
      <xdr:col>13</xdr:col>
      <xdr:colOff>438150</xdr:colOff>
      <xdr:row>760</xdr:row>
      <xdr:rowOff>142875</xdr:rowOff>
    </xdr:to>
    <xdr:sp macro="" textlink="">
      <xdr:nvSpPr>
        <xdr:cNvPr id="17439" name="Rectangle 31">
          <a:hlinkClick xmlns:r="http://schemas.openxmlformats.org/officeDocument/2006/relationships" r:id="rId22"/>
        </xdr:cNvPr>
        <xdr:cNvSpPr>
          <a:spLocks noChangeArrowheads="1"/>
        </xdr:cNvSpPr>
      </xdr:nvSpPr>
      <xdr:spPr bwMode="auto">
        <a:xfrm>
          <a:off x="7143750" y="1856708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795</xdr:row>
      <xdr:rowOff>0</xdr:rowOff>
    </xdr:from>
    <xdr:to>
      <xdr:col>13</xdr:col>
      <xdr:colOff>438150</xdr:colOff>
      <xdr:row>796</xdr:row>
      <xdr:rowOff>142875</xdr:rowOff>
    </xdr:to>
    <xdr:sp macro="" textlink="">
      <xdr:nvSpPr>
        <xdr:cNvPr id="17440" name="Rectangle 32">
          <a:hlinkClick xmlns:r="http://schemas.openxmlformats.org/officeDocument/2006/relationships" r:id="rId23"/>
        </xdr:cNvPr>
        <xdr:cNvSpPr>
          <a:spLocks noChangeArrowheads="1"/>
        </xdr:cNvSpPr>
      </xdr:nvSpPr>
      <xdr:spPr bwMode="auto">
        <a:xfrm>
          <a:off x="7143750" y="1944624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831</xdr:row>
      <xdr:rowOff>0</xdr:rowOff>
    </xdr:from>
    <xdr:to>
      <xdr:col>13</xdr:col>
      <xdr:colOff>438150</xdr:colOff>
      <xdr:row>832</xdr:row>
      <xdr:rowOff>142875</xdr:rowOff>
    </xdr:to>
    <xdr:sp macro="" textlink="">
      <xdr:nvSpPr>
        <xdr:cNvPr id="17441" name="Rectangle 33">
          <a:hlinkClick xmlns:r="http://schemas.openxmlformats.org/officeDocument/2006/relationships" r:id="rId24"/>
        </xdr:cNvPr>
        <xdr:cNvSpPr>
          <a:spLocks noChangeArrowheads="1"/>
        </xdr:cNvSpPr>
      </xdr:nvSpPr>
      <xdr:spPr bwMode="auto">
        <a:xfrm>
          <a:off x="7143750" y="2032539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867</xdr:row>
      <xdr:rowOff>0</xdr:rowOff>
    </xdr:from>
    <xdr:to>
      <xdr:col>13</xdr:col>
      <xdr:colOff>438150</xdr:colOff>
      <xdr:row>868</xdr:row>
      <xdr:rowOff>142875</xdr:rowOff>
    </xdr:to>
    <xdr:sp macro="" textlink="">
      <xdr:nvSpPr>
        <xdr:cNvPr id="17442" name="Rectangle 34">
          <a:hlinkClick xmlns:r="http://schemas.openxmlformats.org/officeDocument/2006/relationships" r:id="rId25"/>
        </xdr:cNvPr>
        <xdr:cNvSpPr>
          <a:spLocks noChangeArrowheads="1"/>
        </xdr:cNvSpPr>
      </xdr:nvSpPr>
      <xdr:spPr bwMode="auto">
        <a:xfrm>
          <a:off x="7143750" y="2120455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903</xdr:row>
      <xdr:rowOff>0</xdr:rowOff>
    </xdr:from>
    <xdr:to>
      <xdr:col>13</xdr:col>
      <xdr:colOff>438150</xdr:colOff>
      <xdr:row>904</xdr:row>
      <xdr:rowOff>142875</xdr:rowOff>
    </xdr:to>
    <xdr:sp macro="" textlink="">
      <xdr:nvSpPr>
        <xdr:cNvPr id="17443" name="Rectangle 35">
          <a:hlinkClick xmlns:r="http://schemas.openxmlformats.org/officeDocument/2006/relationships" r:id="rId26"/>
        </xdr:cNvPr>
        <xdr:cNvSpPr>
          <a:spLocks noChangeArrowheads="1"/>
        </xdr:cNvSpPr>
      </xdr:nvSpPr>
      <xdr:spPr bwMode="auto">
        <a:xfrm>
          <a:off x="7143750" y="2208371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939</xdr:row>
      <xdr:rowOff>0</xdr:rowOff>
    </xdr:from>
    <xdr:to>
      <xdr:col>13</xdr:col>
      <xdr:colOff>438150</xdr:colOff>
      <xdr:row>940</xdr:row>
      <xdr:rowOff>142875</xdr:rowOff>
    </xdr:to>
    <xdr:sp macro="" textlink="">
      <xdr:nvSpPr>
        <xdr:cNvPr id="17444" name="Rectangle 36">
          <a:hlinkClick xmlns:r="http://schemas.openxmlformats.org/officeDocument/2006/relationships" r:id="rId27"/>
        </xdr:cNvPr>
        <xdr:cNvSpPr>
          <a:spLocks noChangeArrowheads="1"/>
        </xdr:cNvSpPr>
      </xdr:nvSpPr>
      <xdr:spPr bwMode="auto">
        <a:xfrm>
          <a:off x="7143750" y="2296287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975</xdr:row>
      <xdr:rowOff>0</xdr:rowOff>
    </xdr:from>
    <xdr:to>
      <xdr:col>13</xdr:col>
      <xdr:colOff>438150</xdr:colOff>
      <xdr:row>976</xdr:row>
      <xdr:rowOff>142875</xdr:rowOff>
    </xdr:to>
    <xdr:sp macro="" textlink="">
      <xdr:nvSpPr>
        <xdr:cNvPr id="17445" name="Rectangle 37">
          <a:hlinkClick xmlns:r="http://schemas.openxmlformats.org/officeDocument/2006/relationships" r:id="rId28"/>
        </xdr:cNvPr>
        <xdr:cNvSpPr>
          <a:spLocks noChangeArrowheads="1"/>
        </xdr:cNvSpPr>
      </xdr:nvSpPr>
      <xdr:spPr bwMode="auto">
        <a:xfrm>
          <a:off x="7143750" y="23842027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1011</xdr:row>
      <xdr:rowOff>0</xdr:rowOff>
    </xdr:from>
    <xdr:to>
      <xdr:col>13</xdr:col>
      <xdr:colOff>438150</xdr:colOff>
      <xdr:row>1012</xdr:row>
      <xdr:rowOff>142875</xdr:rowOff>
    </xdr:to>
    <xdr:sp macro="" textlink="">
      <xdr:nvSpPr>
        <xdr:cNvPr id="17446" name="Rectangle 38">
          <a:hlinkClick xmlns:r="http://schemas.openxmlformats.org/officeDocument/2006/relationships" r:id="rId29"/>
        </xdr:cNvPr>
        <xdr:cNvSpPr>
          <a:spLocks noChangeArrowheads="1"/>
        </xdr:cNvSpPr>
      </xdr:nvSpPr>
      <xdr:spPr bwMode="auto">
        <a:xfrm>
          <a:off x="7143750" y="24721185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1047</xdr:row>
      <xdr:rowOff>0</xdr:rowOff>
    </xdr:from>
    <xdr:to>
      <xdr:col>13</xdr:col>
      <xdr:colOff>438150</xdr:colOff>
      <xdr:row>1048</xdr:row>
      <xdr:rowOff>142875</xdr:rowOff>
    </xdr:to>
    <xdr:sp macro="" textlink="">
      <xdr:nvSpPr>
        <xdr:cNvPr id="17447" name="Rectangle 39">
          <a:hlinkClick xmlns:r="http://schemas.openxmlformats.org/officeDocument/2006/relationships" r:id="rId30"/>
        </xdr:cNvPr>
        <xdr:cNvSpPr>
          <a:spLocks noChangeArrowheads="1"/>
        </xdr:cNvSpPr>
      </xdr:nvSpPr>
      <xdr:spPr bwMode="auto">
        <a:xfrm>
          <a:off x="7143750" y="256003425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12</xdr:col>
      <xdr:colOff>171450</xdr:colOff>
      <xdr:row>1083</xdr:row>
      <xdr:rowOff>0</xdr:rowOff>
    </xdr:from>
    <xdr:to>
      <xdr:col>13</xdr:col>
      <xdr:colOff>438150</xdr:colOff>
      <xdr:row>1084</xdr:row>
      <xdr:rowOff>142875</xdr:rowOff>
    </xdr:to>
    <xdr:sp macro="" textlink="">
      <xdr:nvSpPr>
        <xdr:cNvPr id="17448" name="Rectangle 40">
          <a:hlinkClick xmlns:r="http://schemas.openxmlformats.org/officeDocument/2006/relationships" r:id="rId31"/>
        </xdr:cNvPr>
        <xdr:cNvSpPr>
          <a:spLocks noChangeArrowheads="1"/>
        </xdr:cNvSpPr>
      </xdr:nvSpPr>
      <xdr:spPr bwMode="auto">
        <a:xfrm>
          <a:off x="7143750" y="264795000"/>
          <a:ext cx="87630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2</xdr:col>
      <xdr:colOff>104775</xdr:colOff>
      <xdr:row>33</xdr:row>
      <xdr:rowOff>142875</xdr:rowOff>
    </xdr:from>
    <xdr:to>
      <xdr:col>2</xdr:col>
      <xdr:colOff>390525</xdr:colOff>
      <xdr:row>33</xdr:row>
      <xdr:rowOff>142875</xdr:rowOff>
    </xdr:to>
    <xdr:sp macro="" textlink="">
      <xdr:nvSpPr>
        <xdr:cNvPr id="17480" name="Line 72"/>
        <xdr:cNvSpPr>
          <a:spLocks noChangeShapeType="1"/>
        </xdr:cNvSpPr>
      </xdr:nvSpPr>
      <xdr:spPr bwMode="auto">
        <a:xfrm flipH="1">
          <a:off x="790575" y="83343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69</xdr:row>
      <xdr:rowOff>142875</xdr:rowOff>
    </xdr:from>
    <xdr:to>
      <xdr:col>2</xdr:col>
      <xdr:colOff>390525</xdr:colOff>
      <xdr:row>69</xdr:row>
      <xdr:rowOff>142875</xdr:rowOff>
    </xdr:to>
    <xdr:sp macro="" textlink="">
      <xdr:nvSpPr>
        <xdr:cNvPr id="17481" name="Line 73"/>
        <xdr:cNvSpPr>
          <a:spLocks noChangeShapeType="1"/>
        </xdr:cNvSpPr>
      </xdr:nvSpPr>
      <xdr:spPr bwMode="auto">
        <a:xfrm flipH="1">
          <a:off x="790575" y="171259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105</xdr:row>
      <xdr:rowOff>142875</xdr:rowOff>
    </xdr:from>
    <xdr:to>
      <xdr:col>2</xdr:col>
      <xdr:colOff>390525</xdr:colOff>
      <xdr:row>105</xdr:row>
      <xdr:rowOff>142875</xdr:rowOff>
    </xdr:to>
    <xdr:sp macro="" textlink="">
      <xdr:nvSpPr>
        <xdr:cNvPr id="17482" name="Line 74"/>
        <xdr:cNvSpPr>
          <a:spLocks noChangeShapeType="1"/>
        </xdr:cNvSpPr>
      </xdr:nvSpPr>
      <xdr:spPr bwMode="auto">
        <a:xfrm flipH="1">
          <a:off x="790575" y="259175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141</xdr:row>
      <xdr:rowOff>142875</xdr:rowOff>
    </xdr:from>
    <xdr:to>
      <xdr:col>2</xdr:col>
      <xdr:colOff>390525</xdr:colOff>
      <xdr:row>141</xdr:row>
      <xdr:rowOff>142875</xdr:rowOff>
    </xdr:to>
    <xdr:sp macro="" textlink="">
      <xdr:nvSpPr>
        <xdr:cNvPr id="17483" name="Line 75"/>
        <xdr:cNvSpPr>
          <a:spLocks noChangeShapeType="1"/>
        </xdr:cNvSpPr>
      </xdr:nvSpPr>
      <xdr:spPr bwMode="auto">
        <a:xfrm flipH="1">
          <a:off x="790575" y="347091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177</xdr:row>
      <xdr:rowOff>142875</xdr:rowOff>
    </xdr:from>
    <xdr:to>
      <xdr:col>2</xdr:col>
      <xdr:colOff>390525</xdr:colOff>
      <xdr:row>177</xdr:row>
      <xdr:rowOff>142875</xdr:rowOff>
    </xdr:to>
    <xdr:sp macro="" textlink="">
      <xdr:nvSpPr>
        <xdr:cNvPr id="17484" name="Line 76"/>
        <xdr:cNvSpPr>
          <a:spLocks noChangeShapeType="1"/>
        </xdr:cNvSpPr>
      </xdr:nvSpPr>
      <xdr:spPr bwMode="auto">
        <a:xfrm flipH="1">
          <a:off x="790575" y="435006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213</xdr:row>
      <xdr:rowOff>142875</xdr:rowOff>
    </xdr:from>
    <xdr:to>
      <xdr:col>2</xdr:col>
      <xdr:colOff>390525</xdr:colOff>
      <xdr:row>213</xdr:row>
      <xdr:rowOff>142875</xdr:rowOff>
    </xdr:to>
    <xdr:sp macro="" textlink="">
      <xdr:nvSpPr>
        <xdr:cNvPr id="17485" name="Line 77"/>
        <xdr:cNvSpPr>
          <a:spLocks noChangeShapeType="1"/>
        </xdr:cNvSpPr>
      </xdr:nvSpPr>
      <xdr:spPr bwMode="auto">
        <a:xfrm flipH="1">
          <a:off x="790575" y="522922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249</xdr:row>
      <xdr:rowOff>142875</xdr:rowOff>
    </xdr:from>
    <xdr:to>
      <xdr:col>2</xdr:col>
      <xdr:colOff>390525</xdr:colOff>
      <xdr:row>249</xdr:row>
      <xdr:rowOff>142875</xdr:rowOff>
    </xdr:to>
    <xdr:sp macro="" textlink="">
      <xdr:nvSpPr>
        <xdr:cNvPr id="17486" name="Line 78"/>
        <xdr:cNvSpPr>
          <a:spLocks noChangeShapeType="1"/>
        </xdr:cNvSpPr>
      </xdr:nvSpPr>
      <xdr:spPr bwMode="auto">
        <a:xfrm flipH="1">
          <a:off x="790575" y="610838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285</xdr:row>
      <xdr:rowOff>142875</xdr:rowOff>
    </xdr:from>
    <xdr:to>
      <xdr:col>2</xdr:col>
      <xdr:colOff>390525</xdr:colOff>
      <xdr:row>285</xdr:row>
      <xdr:rowOff>142875</xdr:rowOff>
    </xdr:to>
    <xdr:sp macro="" textlink="">
      <xdr:nvSpPr>
        <xdr:cNvPr id="17487" name="Line 79"/>
        <xdr:cNvSpPr>
          <a:spLocks noChangeShapeType="1"/>
        </xdr:cNvSpPr>
      </xdr:nvSpPr>
      <xdr:spPr bwMode="auto">
        <a:xfrm flipH="1">
          <a:off x="790575" y="698754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321</xdr:row>
      <xdr:rowOff>142875</xdr:rowOff>
    </xdr:from>
    <xdr:to>
      <xdr:col>2</xdr:col>
      <xdr:colOff>390525</xdr:colOff>
      <xdr:row>321</xdr:row>
      <xdr:rowOff>142875</xdr:rowOff>
    </xdr:to>
    <xdr:sp macro="" textlink="">
      <xdr:nvSpPr>
        <xdr:cNvPr id="17488" name="Line 80"/>
        <xdr:cNvSpPr>
          <a:spLocks noChangeShapeType="1"/>
        </xdr:cNvSpPr>
      </xdr:nvSpPr>
      <xdr:spPr bwMode="auto">
        <a:xfrm flipH="1">
          <a:off x="790575" y="786669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357</xdr:row>
      <xdr:rowOff>142875</xdr:rowOff>
    </xdr:from>
    <xdr:to>
      <xdr:col>2</xdr:col>
      <xdr:colOff>390525</xdr:colOff>
      <xdr:row>357</xdr:row>
      <xdr:rowOff>142875</xdr:rowOff>
    </xdr:to>
    <xdr:sp macro="" textlink="">
      <xdr:nvSpPr>
        <xdr:cNvPr id="17489" name="Line 81"/>
        <xdr:cNvSpPr>
          <a:spLocks noChangeShapeType="1"/>
        </xdr:cNvSpPr>
      </xdr:nvSpPr>
      <xdr:spPr bwMode="auto">
        <a:xfrm flipH="1">
          <a:off x="790575" y="874585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393</xdr:row>
      <xdr:rowOff>142875</xdr:rowOff>
    </xdr:from>
    <xdr:to>
      <xdr:col>2</xdr:col>
      <xdr:colOff>390525</xdr:colOff>
      <xdr:row>393</xdr:row>
      <xdr:rowOff>142875</xdr:rowOff>
    </xdr:to>
    <xdr:sp macro="" textlink="">
      <xdr:nvSpPr>
        <xdr:cNvPr id="17490" name="Line 82"/>
        <xdr:cNvSpPr>
          <a:spLocks noChangeShapeType="1"/>
        </xdr:cNvSpPr>
      </xdr:nvSpPr>
      <xdr:spPr bwMode="auto">
        <a:xfrm flipH="1">
          <a:off x="790575" y="962501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429</xdr:row>
      <xdr:rowOff>142875</xdr:rowOff>
    </xdr:from>
    <xdr:to>
      <xdr:col>2</xdr:col>
      <xdr:colOff>390525</xdr:colOff>
      <xdr:row>429</xdr:row>
      <xdr:rowOff>142875</xdr:rowOff>
    </xdr:to>
    <xdr:sp macro="" textlink="">
      <xdr:nvSpPr>
        <xdr:cNvPr id="17491" name="Line 83"/>
        <xdr:cNvSpPr>
          <a:spLocks noChangeShapeType="1"/>
        </xdr:cNvSpPr>
      </xdr:nvSpPr>
      <xdr:spPr bwMode="auto">
        <a:xfrm flipH="1">
          <a:off x="790575" y="1050417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465</xdr:row>
      <xdr:rowOff>142875</xdr:rowOff>
    </xdr:from>
    <xdr:to>
      <xdr:col>2</xdr:col>
      <xdr:colOff>390525</xdr:colOff>
      <xdr:row>465</xdr:row>
      <xdr:rowOff>142875</xdr:rowOff>
    </xdr:to>
    <xdr:sp macro="" textlink="">
      <xdr:nvSpPr>
        <xdr:cNvPr id="17492" name="Line 84"/>
        <xdr:cNvSpPr>
          <a:spLocks noChangeShapeType="1"/>
        </xdr:cNvSpPr>
      </xdr:nvSpPr>
      <xdr:spPr bwMode="auto">
        <a:xfrm flipH="1">
          <a:off x="790575" y="1138332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501</xdr:row>
      <xdr:rowOff>142875</xdr:rowOff>
    </xdr:from>
    <xdr:to>
      <xdr:col>2</xdr:col>
      <xdr:colOff>390525</xdr:colOff>
      <xdr:row>501</xdr:row>
      <xdr:rowOff>142875</xdr:rowOff>
    </xdr:to>
    <xdr:sp macro="" textlink="">
      <xdr:nvSpPr>
        <xdr:cNvPr id="17493" name="Line 85"/>
        <xdr:cNvSpPr>
          <a:spLocks noChangeShapeType="1"/>
        </xdr:cNvSpPr>
      </xdr:nvSpPr>
      <xdr:spPr bwMode="auto">
        <a:xfrm flipH="1">
          <a:off x="790575" y="1226248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537</xdr:row>
      <xdr:rowOff>142875</xdr:rowOff>
    </xdr:from>
    <xdr:to>
      <xdr:col>2</xdr:col>
      <xdr:colOff>390525</xdr:colOff>
      <xdr:row>537</xdr:row>
      <xdr:rowOff>142875</xdr:rowOff>
    </xdr:to>
    <xdr:sp macro="" textlink="">
      <xdr:nvSpPr>
        <xdr:cNvPr id="17494" name="Line 86"/>
        <xdr:cNvSpPr>
          <a:spLocks noChangeShapeType="1"/>
        </xdr:cNvSpPr>
      </xdr:nvSpPr>
      <xdr:spPr bwMode="auto">
        <a:xfrm flipH="1">
          <a:off x="790575" y="1314164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573</xdr:row>
      <xdr:rowOff>142875</xdr:rowOff>
    </xdr:from>
    <xdr:to>
      <xdr:col>2</xdr:col>
      <xdr:colOff>390525</xdr:colOff>
      <xdr:row>573</xdr:row>
      <xdr:rowOff>142875</xdr:rowOff>
    </xdr:to>
    <xdr:sp macro="" textlink="">
      <xdr:nvSpPr>
        <xdr:cNvPr id="17495" name="Line 87"/>
        <xdr:cNvSpPr>
          <a:spLocks noChangeShapeType="1"/>
        </xdr:cNvSpPr>
      </xdr:nvSpPr>
      <xdr:spPr bwMode="auto">
        <a:xfrm flipH="1">
          <a:off x="790575" y="1402080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609</xdr:row>
      <xdr:rowOff>142875</xdr:rowOff>
    </xdr:from>
    <xdr:to>
      <xdr:col>2</xdr:col>
      <xdr:colOff>390525</xdr:colOff>
      <xdr:row>609</xdr:row>
      <xdr:rowOff>142875</xdr:rowOff>
    </xdr:to>
    <xdr:sp macro="" textlink="">
      <xdr:nvSpPr>
        <xdr:cNvPr id="17496" name="Line 88"/>
        <xdr:cNvSpPr>
          <a:spLocks noChangeShapeType="1"/>
        </xdr:cNvSpPr>
      </xdr:nvSpPr>
      <xdr:spPr bwMode="auto">
        <a:xfrm flipH="1">
          <a:off x="790575" y="1489995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645</xdr:row>
      <xdr:rowOff>142875</xdr:rowOff>
    </xdr:from>
    <xdr:to>
      <xdr:col>2</xdr:col>
      <xdr:colOff>390525</xdr:colOff>
      <xdr:row>645</xdr:row>
      <xdr:rowOff>142875</xdr:rowOff>
    </xdr:to>
    <xdr:sp macro="" textlink="">
      <xdr:nvSpPr>
        <xdr:cNvPr id="17497" name="Line 89"/>
        <xdr:cNvSpPr>
          <a:spLocks noChangeShapeType="1"/>
        </xdr:cNvSpPr>
      </xdr:nvSpPr>
      <xdr:spPr bwMode="auto">
        <a:xfrm flipH="1">
          <a:off x="790575" y="1577911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681</xdr:row>
      <xdr:rowOff>142875</xdr:rowOff>
    </xdr:from>
    <xdr:to>
      <xdr:col>2</xdr:col>
      <xdr:colOff>390525</xdr:colOff>
      <xdr:row>681</xdr:row>
      <xdr:rowOff>142875</xdr:rowOff>
    </xdr:to>
    <xdr:sp macro="" textlink="">
      <xdr:nvSpPr>
        <xdr:cNvPr id="17498" name="Line 90"/>
        <xdr:cNvSpPr>
          <a:spLocks noChangeShapeType="1"/>
        </xdr:cNvSpPr>
      </xdr:nvSpPr>
      <xdr:spPr bwMode="auto">
        <a:xfrm flipH="1">
          <a:off x="790575" y="1665827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717</xdr:row>
      <xdr:rowOff>142875</xdr:rowOff>
    </xdr:from>
    <xdr:to>
      <xdr:col>2</xdr:col>
      <xdr:colOff>390525</xdr:colOff>
      <xdr:row>717</xdr:row>
      <xdr:rowOff>142875</xdr:rowOff>
    </xdr:to>
    <xdr:sp macro="" textlink="">
      <xdr:nvSpPr>
        <xdr:cNvPr id="17499" name="Line 91"/>
        <xdr:cNvSpPr>
          <a:spLocks noChangeShapeType="1"/>
        </xdr:cNvSpPr>
      </xdr:nvSpPr>
      <xdr:spPr bwMode="auto">
        <a:xfrm flipH="1">
          <a:off x="790575" y="1753743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753</xdr:row>
      <xdr:rowOff>142875</xdr:rowOff>
    </xdr:from>
    <xdr:to>
      <xdr:col>2</xdr:col>
      <xdr:colOff>390525</xdr:colOff>
      <xdr:row>753</xdr:row>
      <xdr:rowOff>142875</xdr:rowOff>
    </xdr:to>
    <xdr:sp macro="" textlink="">
      <xdr:nvSpPr>
        <xdr:cNvPr id="17500" name="Line 92"/>
        <xdr:cNvSpPr>
          <a:spLocks noChangeShapeType="1"/>
        </xdr:cNvSpPr>
      </xdr:nvSpPr>
      <xdr:spPr bwMode="auto">
        <a:xfrm flipH="1">
          <a:off x="790575" y="1841658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789</xdr:row>
      <xdr:rowOff>142875</xdr:rowOff>
    </xdr:from>
    <xdr:to>
      <xdr:col>2</xdr:col>
      <xdr:colOff>390525</xdr:colOff>
      <xdr:row>789</xdr:row>
      <xdr:rowOff>142875</xdr:rowOff>
    </xdr:to>
    <xdr:sp macro="" textlink="">
      <xdr:nvSpPr>
        <xdr:cNvPr id="17501" name="Line 93"/>
        <xdr:cNvSpPr>
          <a:spLocks noChangeShapeType="1"/>
        </xdr:cNvSpPr>
      </xdr:nvSpPr>
      <xdr:spPr bwMode="auto">
        <a:xfrm flipH="1">
          <a:off x="790575" y="1929574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825</xdr:row>
      <xdr:rowOff>142875</xdr:rowOff>
    </xdr:from>
    <xdr:to>
      <xdr:col>2</xdr:col>
      <xdr:colOff>390525</xdr:colOff>
      <xdr:row>825</xdr:row>
      <xdr:rowOff>142875</xdr:rowOff>
    </xdr:to>
    <xdr:sp macro="" textlink="">
      <xdr:nvSpPr>
        <xdr:cNvPr id="17502" name="Line 94"/>
        <xdr:cNvSpPr>
          <a:spLocks noChangeShapeType="1"/>
        </xdr:cNvSpPr>
      </xdr:nvSpPr>
      <xdr:spPr bwMode="auto">
        <a:xfrm flipH="1">
          <a:off x="790575" y="2017490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861</xdr:row>
      <xdr:rowOff>142875</xdr:rowOff>
    </xdr:from>
    <xdr:to>
      <xdr:col>2</xdr:col>
      <xdr:colOff>390525</xdr:colOff>
      <xdr:row>861</xdr:row>
      <xdr:rowOff>142875</xdr:rowOff>
    </xdr:to>
    <xdr:sp macro="" textlink="">
      <xdr:nvSpPr>
        <xdr:cNvPr id="17503" name="Line 95"/>
        <xdr:cNvSpPr>
          <a:spLocks noChangeShapeType="1"/>
        </xdr:cNvSpPr>
      </xdr:nvSpPr>
      <xdr:spPr bwMode="auto">
        <a:xfrm flipH="1">
          <a:off x="790575" y="2105406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897</xdr:row>
      <xdr:rowOff>142875</xdr:rowOff>
    </xdr:from>
    <xdr:to>
      <xdr:col>2</xdr:col>
      <xdr:colOff>390525</xdr:colOff>
      <xdr:row>897</xdr:row>
      <xdr:rowOff>142875</xdr:rowOff>
    </xdr:to>
    <xdr:sp macro="" textlink="">
      <xdr:nvSpPr>
        <xdr:cNvPr id="17504" name="Line 96"/>
        <xdr:cNvSpPr>
          <a:spLocks noChangeShapeType="1"/>
        </xdr:cNvSpPr>
      </xdr:nvSpPr>
      <xdr:spPr bwMode="auto">
        <a:xfrm flipH="1">
          <a:off x="790575" y="2193321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933</xdr:row>
      <xdr:rowOff>142875</xdr:rowOff>
    </xdr:from>
    <xdr:to>
      <xdr:col>2</xdr:col>
      <xdr:colOff>390525</xdr:colOff>
      <xdr:row>933</xdr:row>
      <xdr:rowOff>142875</xdr:rowOff>
    </xdr:to>
    <xdr:sp macro="" textlink="">
      <xdr:nvSpPr>
        <xdr:cNvPr id="17505" name="Line 97"/>
        <xdr:cNvSpPr>
          <a:spLocks noChangeShapeType="1"/>
        </xdr:cNvSpPr>
      </xdr:nvSpPr>
      <xdr:spPr bwMode="auto">
        <a:xfrm flipH="1">
          <a:off x="790575" y="2281237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969</xdr:row>
      <xdr:rowOff>142875</xdr:rowOff>
    </xdr:from>
    <xdr:to>
      <xdr:col>2</xdr:col>
      <xdr:colOff>390525</xdr:colOff>
      <xdr:row>969</xdr:row>
      <xdr:rowOff>142875</xdr:rowOff>
    </xdr:to>
    <xdr:sp macro="" textlink="">
      <xdr:nvSpPr>
        <xdr:cNvPr id="17506" name="Line 98"/>
        <xdr:cNvSpPr>
          <a:spLocks noChangeShapeType="1"/>
        </xdr:cNvSpPr>
      </xdr:nvSpPr>
      <xdr:spPr bwMode="auto">
        <a:xfrm flipH="1">
          <a:off x="790575" y="2369153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1005</xdr:row>
      <xdr:rowOff>142875</xdr:rowOff>
    </xdr:from>
    <xdr:to>
      <xdr:col>2</xdr:col>
      <xdr:colOff>390525</xdr:colOff>
      <xdr:row>1005</xdr:row>
      <xdr:rowOff>142875</xdr:rowOff>
    </xdr:to>
    <xdr:sp macro="" textlink="">
      <xdr:nvSpPr>
        <xdr:cNvPr id="17507" name="Line 99"/>
        <xdr:cNvSpPr>
          <a:spLocks noChangeShapeType="1"/>
        </xdr:cNvSpPr>
      </xdr:nvSpPr>
      <xdr:spPr bwMode="auto">
        <a:xfrm flipH="1">
          <a:off x="790575" y="24570690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1041</xdr:row>
      <xdr:rowOff>142875</xdr:rowOff>
    </xdr:from>
    <xdr:to>
      <xdr:col>2</xdr:col>
      <xdr:colOff>390525</xdr:colOff>
      <xdr:row>1041</xdr:row>
      <xdr:rowOff>142875</xdr:rowOff>
    </xdr:to>
    <xdr:sp macro="" textlink="">
      <xdr:nvSpPr>
        <xdr:cNvPr id="17508" name="Line 100"/>
        <xdr:cNvSpPr>
          <a:spLocks noChangeShapeType="1"/>
        </xdr:cNvSpPr>
      </xdr:nvSpPr>
      <xdr:spPr bwMode="auto">
        <a:xfrm flipH="1">
          <a:off x="790575" y="25449847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1077</xdr:row>
      <xdr:rowOff>142875</xdr:rowOff>
    </xdr:from>
    <xdr:to>
      <xdr:col>2</xdr:col>
      <xdr:colOff>390525</xdr:colOff>
      <xdr:row>1077</xdr:row>
      <xdr:rowOff>142875</xdr:rowOff>
    </xdr:to>
    <xdr:sp macro="" textlink="">
      <xdr:nvSpPr>
        <xdr:cNvPr id="17509" name="Line 101"/>
        <xdr:cNvSpPr>
          <a:spLocks noChangeShapeType="1"/>
        </xdr:cNvSpPr>
      </xdr:nvSpPr>
      <xdr:spPr bwMode="auto">
        <a:xfrm flipH="1">
          <a:off x="790575" y="2632900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1113</xdr:row>
      <xdr:rowOff>142875</xdr:rowOff>
    </xdr:from>
    <xdr:to>
      <xdr:col>2</xdr:col>
      <xdr:colOff>390525</xdr:colOff>
      <xdr:row>1113</xdr:row>
      <xdr:rowOff>142875</xdr:rowOff>
    </xdr:to>
    <xdr:sp macro="" textlink="">
      <xdr:nvSpPr>
        <xdr:cNvPr id="17510" name="Line 102"/>
        <xdr:cNvSpPr>
          <a:spLocks noChangeShapeType="1"/>
        </xdr:cNvSpPr>
      </xdr:nvSpPr>
      <xdr:spPr bwMode="auto">
        <a:xfrm flipH="1">
          <a:off x="790575" y="272081625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2</xdr:col>
      <xdr:colOff>104775</xdr:colOff>
      <xdr:row>69</xdr:row>
      <xdr:rowOff>142875</xdr:rowOff>
    </xdr:from>
    <xdr:to>
      <xdr:col>2</xdr:col>
      <xdr:colOff>390525</xdr:colOff>
      <xdr:row>69</xdr:row>
      <xdr:rowOff>142875</xdr:rowOff>
    </xdr:to>
    <xdr:sp macro="" textlink="">
      <xdr:nvSpPr>
        <xdr:cNvPr id="17511" name="Line 103"/>
        <xdr:cNvSpPr>
          <a:spLocks noChangeShapeType="1"/>
        </xdr:cNvSpPr>
      </xdr:nvSpPr>
      <xdr:spPr bwMode="auto">
        <a:xfrm flipH="1">
          <a:off x="790575" y="17125950"/>
          <a:ext cx="285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7</xdr:row>
      <xdr:rowOff>38100</xdr:rowOff>
    </xdr:from>
    <xdr:to>
      <xdr:col>13</xdr:col>
      <xdr:colOff>447675</xdr:colOff>
      <xdr:row>9</xdr:row>
      <xdr:rowOff>57150</xdr:rowOff>
    </xdr:to>
    <xdr:sp macro="" textlink="">
      <xdr:nvSpPr>
        <xdr:cNvPr id="13313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400925" y="1238250"/>
          <a:ext cx="8858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333375</xdr:colOff>
      <xdr:row>0</xdr:row>
      <xdr:rowOff>0</xdr:rowOff>
    </xdr:to>
    <xdr:sp macro="" textlink="">
      <xdr:nvSpPr>
        <xdr:cNvPr id="15361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72104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  <xdr:twoCellAnchor>
    <xdr:from>
      <xdr:col>16</xdr:col>
      <xdr:colOff>171450</xdr:colOff>
      <xdr:row>5</xdr:row>
      <xdr:rowOff>0</xdr:rowOff>
    </xdr:from>
    <xdr:to>
      <xdr:col>17</xdr:col>
      <xdr:colOff>438150</xdr:colOff>
      <xdr:row>7</xdr:row>
      <xdr:rowOff>19050</xdr:rowOff>
    </xdr:to>
    <xdr:sp macro="" textlink="">
      <xdr:nvSpPr>
        <xdr:cNvPr id="15385" name="Rectangle 2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067800" y="80962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180975</xdr:colOff>
      <xdr:row>6</xdr:row>
      <xdr:rowOff>47625</xdr:rowOff>
    </xdr:from>
    <xdr:to>
      <xdr:col>31</xdr:col>
      <xdr:colOff>447675</xdr:colOff>
      <xdr:row>8</xdr:row>
      <xdr:rowOff>123825</xdr:rowOff>
    </xdr:to>
    <xdr:sp macro="" textlink="">
      <xdr:nvSpPr>
        <xdr:cNvPr id="18433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819900" y="1914525"/>
          <a:ext cx="87630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133350</xdr:colOff>
      <xdr:row>2</xdr:row>
      <xdr:rowOff>152400</xdr:rowOff>
    </xdr:from>
    <xdr:to>
      <xdr:col>39</xdr:col>
      <xdr:colOff>209550</xdr:colOff>
      <xdr:row>5</xdr:row>
      <xdr:rowOff>9525</xdr:rowOff>
    </xdr:to>
    <xdr:sp macro="" textlink="">
      <xdr:nvSpPr>
        <xdr:cNvPr id="19457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734550" y="561975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4</xdr:row>
      <xdr:rowOff>190500</xdr:rowOff>
    </xdr:from>
    <xdr:to>
      <xdr:col>6</xdr:col>
      <xdr:colOff>438150</xdr:colOff>
      <xdr:row>6</xdr:row>
      <xdr:rowOff>219075</xdr:rowOff>
    </xdr:to>
    <xdr:sp macro="" textlink="">
      <xdr:nvSpPr>
        <xdr:cNvPr id="20481" name="Rectangl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229350" y="1333500"/>
          <a:ext cx="8763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tr-TR" sz="2000" b="1" i="0" strike="noStrike">
              <a:solidFill>
                <a:srgbClr val="0000FF"/>
              </a:solidFill>
              <a:latin typeface="Arial Tur"/>
            </a:rPr>
            <a:t>GİRİŞ      </a:t>
          </a: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  <a:p>
          <a:pPr algn="ctr" rtl="1">
            <a:defRPr sz="1000"/>
          </a:pPr>
          <a:endParaRPr lang="tr-TR" sz="1000" b="0" i="0" strike="noStrike">
            <a:solidFill>
              <a:srgbClr val="0000FF"/>
            </a:solidFill>
            <a:latin typeface="Arial Tu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kgozhusnu@hotmail.com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AI138"/>
  <sheetViews>
    <sheetView showGridLines="0" topLeftCell="K1" workbookViewId="0">
      <selection activeCell="R10" sqref="R10:R12"/>
    </sheetView>
  </sheetViews>
  <sheetFormatPr defaultRowHeight="12.75"/>
  <cols>
    <col min="1" max="1" width="1.140625" style="281" customWidth="1"/>
    <col min="2" max="2" width="5" style="8" customWidth="1"/>
    <col min="3" max="3" width="2.42578125" style="8" hidden="1" customWidth="1"/>
    <col min="4" max="4" width="2.42578125" style="8" customWidth="1"/>
    <col min="5" max="5" width="4.42578125" style="8" customWidth="1"/>
    <col min="6" max="6" width="4.28515625" style="8" customWidth="1"/>
    <col min="7" max="7" width="6.42578125" style="8" customWidth="1"/>
    <col min="8" max="8" width="20.85546875" style="8" customWidth="1"/>
    <col min="9" max="9" width="26.42578125" style="8" customWidth="1"/>
    <col min="10" max="10" width="6.5703125" style="8" customWidth="1"/>
    <col min="11" max="11" width="1.5703125" style="299" customWidth="1"/>
    <col min="12" max="12" width="13.140625" style="8" customWidth="1"/>
    <col min="13" max="13" width="14" style="8" customWidth="1"/>
    <col min="14" max="14" width="9" style="8" customWidth="1"/>
    <col min="15" max="15" width="11.5703125" style="8" customWidth="1"/>
    <col min="16" max="16" width="9.140625" style="8"/>
    <col min="17" max="17" width="1.140625" style="8" customWidth="1"/>
    <col min="18" max="18" width="18.5703125" style="8" customWidth="1"/>
    <col min="19" max="19" width="5.42578125" style="8" customWidth="1"/>
    <col min="20" max="16384" width="9.140625" style="8"/>
  </cols>
  <sheetData>
    <row r="1" spans="1:35" ht="3.75" customHeight="1" thickBot="1">
      <c r="A1" s="275"/>
      <c r="B1" s="58"/>
      <c r="C1" s="60"/>
      <c r="D1" s="60"/>
      <c r="E1" s="60"/>
      <c r="F1" s="52"/>
      <c r="G1" s="52"/>
      <c r="H1" s="52"/>
      <c r="I1" s="52"/>
      <c r="J1" s="52"/>
      <c r="K1" s="291"/>
      <c r="L1" s="52"/>
      <c r="M1" s="53"/>
      <c r="N1" s="54"/>
      <c r="O1" s="55"/>
      <c r="P1" s="55"/>
      <c r="Q1" s="55"/>
      <c r="R1" s="55"/>
      <c r="S1" s="56"/>
      <c r="T1" s="56"/>
      <c r="U1" s="57"/>
      <c r="V1" s="57"/>
      <c r="W1" s="57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35" ht="24.75" customHeight="1" thickTop="1" thickBot="1">
      <c r="A2" s="275"/>
      <c r="B2" s="382">
        <f ca="1">TODAY()</f>
        <v>41289</v>
      </c>
      <c r="C2" s="383"/>
      <c r="D2" s="383"/>
      <c r="E2" s="383"/>
      <c r="F2" s="383"/>
      <c r="G2" s="383"/>
      <c r="H2" s="389" t="s">
        <v>112</v>
      </c>
      <c r="I2" s="389"/>
      <c r="J2" s="389"/>
      <c r="K2" s="389"/>
      <c r="L2" s="389"/>
      <c r="M2" s="389"/>
      <c r="N2" s="389"/>
      <c r="O2" s="389"/>
      <c r="P2" s="389"/>
      <c r="Q2" s="389"/>
      <c r="R2" s="164"/>
      <c r="S2" s="57"/>
      <c r="T2" s="57"/>
      <c r="U2" s="57"/>
      <c r="V2" s="57"/>
      <c r="W2" s="57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35" ht="8.25" customHeight="1" thickTop="1" thickBot="1">
      <c r="A3" s="275"/>
      <c r="B3" s="55"/>
      <c r="C3" s="60"/>
      <c r="D3" s="60"/>
      <c r="E3" s="60"/>
      <c r="F3" s="64"/>
      <c r="G3" s="64"/>
      <c r="H3" s="64"/>
      <c r="I3" s="64"/>
      <c r="J3" s="64"/>
      <c r="K3" s="291"/>
      <c r="L3" s="64"/>
      <c r="M3" s="58"/>
      <c r="N3" s="65"/>
      <c r="O3" s="58"/>
      <c r="P3" s="58"/>
      <c r="Q3" s="58"/>
      <c r="R3" s="58"/>
      <c r="S3" s="57"/>
      <c r="T3" s="57"/>
      <c r="U3" s="57"/>
      <c r="V3" s="57"/>
      <c r="W3" s="57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</row>
    <row r="4" spans="1:35" ht="19.5" customHeight="1" thickTop="1">
      <c r="A4" s="275"/>
      <c r="B4" s="384" t="s">
        <v>103</v>
      </c>
      <c r="C4" s="385"/>
      <c r="D4" s="385"/>
      <c r="E4" s="385"/>
      <c r="F4" s="385"/>
      <c r="G4" s="385"/>
      <c r="H4" s="385"/>
      <c r="I4" s="386"/>
      <c r="J4" s="390" t="s">
        <v>215</v>
      </c>
      <c r="K4" s="292"/>
      <c r="L4" s="408" t="s">
        <v>109</v>
      </c>
      <c r="M4" s="409"/>
      <c r="N4" s="409"/>
      <c r="O4" s="410"/>
      <c r="P4" s="213">
        <v>1</v>
      </c>
      <c r="Q4" s="84"/>
      <c r="R4" s="423" t="s">
        <v>134</v>
      </c>
      <c r="S4" s="57"/>
      <c r="T4" s="57"/>
      <c r="U4" s="57"/>
      <c r="V4" s="57"/>
      <c r="W4" s="57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</row>
    <row r="5" spans="1:35" ht="16.5" customHeight="1">
      <c r="A5" s="276">
        <f>IF(F5="Müdür",1,0)</f>
        <v>1</v>
      </c>
      <c r="B5" s="174"/>
      <c r="C5" s="128">
        <f>IF(F5="Müdür",1,0)</f>
        <v>1</v>
      </c>
      <c r="D5" s="128">
        <f>IF(F5="Müdür",1,0)</f>
        <v>1</v>
      </c>
      <c r="E5" s="101"/>
      <c r="F5" s="167" t="str">
        <f>IF(H5="","","Müdür")</f>
        <v>Müdür</v>
      </c>
      <c r="G5" s="169"/>
      <c r="H5" s="387" t="s">
        <v>252</v>
      </c>
      <c r="I5" s="388"/>
      <c r="J5" s="391"/>
      <c r="K5" s="293"/>
      <c r="L5" s="411" t="s">
        <v>235</v>
      </c>
      <c r="M5" s="412"/>
      <c r="N5" s="412"/>
      <c r="O5" s="413"/>
      <c r="P5" s="214">
        <v>40</v>
      </c>
      <c r="Q5" s="84"/>
      <c r="R5" s="424"/>
      <c r="S5" s="57"/>
      <c r="T5" s="57"/>
      <c r="U5" s="57"/>
      <c r="V5" s="57"/>
      <c r="W5" s="57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1:35" ht="16.5" customHeight="1" thickBot="1">
      <c r="A6" s="276">
        <f>IF(F6="Müd. Yard.",1,0)</f>
        <v>1</v>
      </c>
      <c r="B6" s="174"/>
      <c r="C6" s="128">
        <f>IF(F6="","",A5+1)</f>
        <v>2</v>
      </c>
      <c r="D6" s="128">
        <f>IF(F6="","",A5+1)</f>
        <v>2</v>
      </c>
      <c r="E6" s="101"/>
      <c r="F6" s="167" t="str">
        <f>IF(H6="","","Müd. Yard.")</f>
        <v>Müd. Yard.</v>
      </c>
      <c r="G6" s="169"/>
      <c r="H6" s="387" t="s">
        <v>253</v>
      </c>
      <c r="I6" s="388"/>
      <c r="J6" s="391"/>
      <c r="K6" s="293"/>
      <c r="L6" s="411" t="s">
        <v>110</v>
      </c>
      <c r="M6" s="412"/>
      <c r="N6" s="412"/>
      <c r="O6" s="413"/>
      <c r="P6" s="215">
        <f>P7/P5</f>
        <v>1.875</v>
      </c>
      <c r="Q6" s="84"/>
      <c r="R6" s="425"/>
      <c r="S6" s="59"/>
      <c r="T6" s="57"/>
      <c r="U6" s="57"/>
      <c r="V6" s="57"/>
      <c r="W6" s="57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1:35" ht="16.5" customHeight="1" thickTop="1" thickBot="1">
      <c r="A7" s="276">
        <f>IF(F7="Müd. Yard.",1,0)</f>
        <v>0</v>
      </c>
      <c r="B7" s="174"/>
      <c r="C7" s="128" t="str">
        <f>IF(F7="","",C6+1)</f>
        <v/>
      </c>
      <c r="D7" s="128" t="str">
        <f>IF(F7="","",C6+1)</f>
        <v/>
      </c>
      <c r="E7" s="101"/>
      <c r="F7" s="167" t="str">
        <f>IF(H7="","","Müd. Yard.")</f>
        <v/>
      </c>
      <c r="G7" s="169"/>
      <c r="H7" s="387"/>
      <c r="I7" s="388"/>
      <c r="J7" s="391"/>
      <c r="K7" s="293"/>
      <c r="L7" s="414" t="s">
        <v>140</v>
      </c>
      <c r="M7" s="414"/>
      <c r="N7" s="414"/>
      <c r="O7" s="415"/>
      <c r="P7" s="216">
        <v>75</v>
      </c>
      <c r="Q7" s="84"/>
      <c r="R7" s="418" t="s">
        <v>135</v>
      </c>
      <c r="S7" s="57"/>
      <c r="T7" s="57"/>
      <c r="U7" s="57"/>
      <c r="V7" s="57"/>
      <c r="W7" s="57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</row>
    <row r="8" spans="1:35" ht="16.5" customHeight="1" thickTop="1" thickBot="1">
      <c r="A8" s="276">
        <f>IF(F8="Müd. Yard.",1,0)</f>
        <v>0</v>
      </c>
      <c r="B8" s="175"/>
      <c r="C8" s="173" t="str">
        <f>IF(F8="","",C7+1)</f>
        <v/>
      </c>
      <c r="D8" s="173" t="str">
        <f>IF(F8="","",C7+1)</f>
        <v/>
      </c>
      <c r="E8" s="102"/>
      <c r="F8" s="171" t="str">
        <f>IF(H8="","","Müd. Yard.")</f>
        <v/>
      </c>
      <c r="G8" s="170"/>
      <c r="H8" s="392"/>
      <c r="I8" s="393"/>
      <c r="J8" s="391"/>
      <c r="K8" s="293"/>
      <c r="L8" s="203" t="s">
        <v>136</v>
      </c>
      <c r="M8" s="204"/>
      <c r="N8" s="204"/>
      <c r="O8" s="217"/>
      <c r="P8" s="319">
        <v>0.03</v>
      </c>
      <c r="Q8" s="84"/>
      <c r="R8" s="419"/>
      <c r="S8" s="57"/>
      <c r="T8" s="57"/>
      <c r="U8" s="57"/>
      <c r="V8" s="57"/>
      <c r="W8" s="57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</row>
    <row r="9" spans="1:35" ht="32.25" customHeight="1" thickTop="1" thickBot="1">
      <c r="A9" s="277">
        <f>SUM(A5:A8)</f>
        <v>2</v>
      </c>
      <c r="B9" s="394"/>
      <c r="C9" s="395"/>
      <c r="D9" s="395"/>
      <c r="E9" s="396" t="s">
        <v>216</v>
      </c>
      <c r="F9" s="396"/>
      <c r="G9" s="397"/>
      <c r="H9" s="262" t="s">
        <v>210</v>
      </c>
      <c r="I9" s="337" t="s">
        <v>242</v>
      </c>
      <c r="J9" s="391"/>
      <c r="K9" s="294"/>
      <c r="L9" s="269" t="s">
        <v>157</v>
      </c>
      <c r="M9" s="192"/>
      <c r="N9" s="192"/>
      <c r="O9" s="218"/>
      <c r="P9" s="320">
        <v>0.05</v>
      </c>
      <c r="Q9" s="85"/>
      <c r="R9" s="419"/>
      <c r="S9" s="61"/>
      <c r="T9" s="57"/>
      <c r="U9" s="57"/>
      <c r="V9" s="57"/>
      <c r="W9" s="57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</row>
    <row r="10" spans="1:35" ht="19.5" customHeight="1" thickTop="1">
      <c r="A10" s="278">
        <f>IF(H10="","",1)</f>
        <v>1</v>
      </c>
      <c r="B10" s="246" t="str">
        <f>IF(C10="","","SAYFA")</f>
        <v>SAYFA</v>
      </c>
      <c r="C10" s="172">
        <f>IF(H10="","",A9+1)</f>
        <v>3</v>
      </c>
      <c r="D10" s="172">
        <f>IF(H10="","",1)</f>
        <v>1</v>
      </c>
      <c r="E10" s="284" t="s">
        <v>66</v>
      </c>
      <c r="F10" s="264">
        <v>40</v>
      </c>
      <c r="G10" s="261" t="str">
        <f>IF(F10="","","Saat")</f>
        <v>Saat</v>
      </c>
      <c r="H10" s="286" t="s">
        <v>247</v>
      </c>
      <c r="I10" s="265" t="s">
        <v>149</v>
      </c>
      <c r="J10" s="290">
        <v>40</v>
      </c>
      <c r="K10" s="295">
        <f>IF(E10="","",1)</f>
        <v>1</v>
      </c>
      <c r="L10" s="270" t="s">
        <v>137</v>
      </c>
      <c r="M10" s="192"/>
      <c r="N10" s="192"/>
      <c r="O10" s="218"/>
      <c r="P10" s="321">
        <v>0.8</v>
      </c>
      <c r="Q10" s="84"/>
      <c r="R10" s="420" t="s">
        <v>206</v>
      </c>
      <c r="S10" s="57"/>
      <c r="T10" s="57"/>
      <c r="U10" s="57"/>
      <c r="V10" s="57"/>
      <c r="W10" s="57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</row>
    <row r="11" spans="1:35" ht="19.5" customHeight="1">
      <c r="A11" s="278" t="str">
        <f>IF(H11="","",1)</f>
        <v/>
      </c>
      <c r="B11" s="246" t="str">
        <f t="shared" ref="B11:B40" si="0">IF(C11="","","SAYFA")</f>
        <v/>
      </c>
      <c r="C11" s="179" t="str">
        <f>IF(H11="","",C10+1)</f>
        <v/>
      </c>
      <c r="D11" s="180" t="str">
        <f>IF(H11="","",D10+1)</f>
        <v/>
      </c>
      <c r="E11" s="285" t="s">
        <v>160</v>
      </c>
      <c r="F11" s="264">
        <v>40</v>
      </c>
      <c r="G11" s="261" t="str">
        <f t="shared" ref="G11:G40" si="1">IF(F11="","","Saat")</f>
        <v>Saat</v>
      </c>
      <c r="H11" s="286"/>
      <c r="I11" s="267"/>
      <c r="J11" s="290"/>
      <c r="K11" s="295">
        <f t="shared" ref="K11:K40" si="2">IF(E11="","",1)</f>
        <v>1</v>
      </c>
      <c r="L11" s="270" t="s">
        <v>156</v>
      </c>
      <c r="M11" s="192"/>
      <c r="N11" s="192"/>
      <c r="O11" s="218"/>
      <c r="P11" s="322">
        <v>0.06</v>
      </c>
      <c r="Q11" s="86"/>
      <c r="R11" s="421"/>
      <c r="S11" s="57"/>
      <c r="T11" s="57"/>
      <c r="U11" s="57"/>
      <c r="V11" s="57"/>
      <c r="W11" s="57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</row>
    <row r="12" spans="1:35" ht="19.5" customHeight="1" thickBot="1">
      <c r="A12" s="278" t="str">
        <f t="shared" ref="A12:A40" si="3">IF(H12="","",1)</f>
        <v/>
      </c>
      <c r="B12" s="246" t="str">
        <f t="shared" si="0"/>
        <v/>
      </c>
      <c r="C12" s="179" t="str">
        <f>IF(H12="","",C11+1)</f>
        <v/>
      </c>
      <c r="D12" s="180" t="str">
        <f t="shared" ref="D12:D40" si="4">IF(H12="","",D11+1)</f>
        <v/>
      </c>
      <c r="E12" s="285"/>
      <c r="F12" s="264"/>
      <c r="G12" s="261" t="str">
        <f t="shared" si="1"/>
        <v/>
      </c>
      <c r="H12" s="286"/>
      <c r="I12" s="267"/>
      <c r="J12" s="290"/>
      <c r="K12" s="295" t="str">
        <f t="shared" si="2"/>
        <v/>
      </c>
      <c r="L12" s="270" t="s">
        <v>5</v>
      </c>
      <c r="M12" s="198"/>
      <c r="N12" s="198"/>
      <c r="O12" s="219"/>
      <c r="P12" s="322">
        <v>0.06</v>
      </c>
      <c r="Q12" s="86"/>
      <c r="R12" s="422"/>
      <c r="S12" s="57"/>
      <c r="T12" s="57"/>
      <c r="U12" s="57"/>
      <c r="V12" s="57"/>
      <c r="W12" s="57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</row>
    <row r="13" spans="1:35" ht="19.5" customHeight="1" thickTop="1" thickBot="1">
      <c r="A13" s="278" t="str">
        <f t="shared" si="3"/>
        <v/>
      </c>
      <c r="B13" s="246" t="str">
        <f t="shared" si="0"/>
        <v/>
      </c>
      <c r="C13" s="179" t="str">
        <f t="shared" ref="C13:C40" si="5">IF(H13="","",C12+1)</f>
        <v/>
      </c>
      <c r="D13" s="180" t="str">
        <f t="shared" si="4"/>
        <v/>
      </c>
      <c r="E13" s="285"/>
      <c r="F13" s="264"/>
      <c r="G13" s="261" t="str">
        <f t="shared" si="1"/>
        <v/>
      </c>
      <c r="H13" s="286"/>
      <c r="I13" s="267"/>
      <c r="J13" s="290"/>
      <c r="K13" s="295" t="str">
        <f t="shared" si="2"/>
        <v/>
      </c>
      <c r="L13" s="205" t="s">
        <v>6</v>
      </c>
      <c r="M13" s="206"/>
      <c r="N13" s="206"/>
      <c r="O13" s="220"/>
      <c r="P13" s="323"/>
      <c r="Q13" s="58"/>
      <c r="R13" s="416"/>
      <c r="S13" s="62"/>
      <c r="T13" s="57"/>
      <c r="U13" s="57"/>
      <c r="V13" s="57"/>
      <c r="W13" s="57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</row>
    <row r="14" spans="1:35" ht="19.5" customHeight="1" thickTop="1" thickBot="1">
      <c r="A14" s="278" t="str">
        <f t="shared" si="3"/>
        <v/>
      </c>
      <c r="B14" s="246" t="str">
        <f t="shared" si="0"/>
        <v/>
      </c>
      <c r="C14" s="179" t="str">
        <f t="shared" si="5"/>
        <v/>
      </c>
      <c r="D14" s="180" t="str">
        <f t="shared" si="4"/>
        <v/>
      </c>
      <c r="E14" s="285"/>
      <c r="F14" s="264"/>
      <c r="G14" s="261" t="str">
        <f t="shared" si="1"/>
        <v/>
      </c>
      <c r="H14" s="286"/>
      <c r="I14" s="267"/>
      <c r="J14" s="290"/>
      <c r="K14" s="295" t="str">
        <f t="shared" si="2"/>
        <v/>
      </c>
      <c r="L14" s="221" t="s">
        <v>111</v>
      </c>
      <c r="M14" s="271" t="s">
        <v>248</v>
      </c>
      <c r="N14" s="199"/>
      <c r="O14" s="199"/>
      <c r="P14" s="200"/>
      <c r="Q14" s="58"/>
      <c r="R14" s="417"/>
      <c r="S14" s="62"/>
      <c r="T14" s="407"/>
      <c r="U14" s="407"/>
      <c r="V14" s="407"/>
      <c r="W14" s="407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</row>
    <row r="15" spans="1:35" ht="19.5" customHeight="1" thickTop="1" thickBot="1">
      <c r="A15" s="278" t="str">
        <f t="shared" si="3"/>
        <v/>
      </c>
      <c r="B15" s="246" t="str">
        <f t="shared" si="0"/>
        <v/>
      </c>
      <c r="C15" s="179" t="str">
        <f t="shared" si="5"/>
        <v/>
      </c>
      <c r="D15" s="180" t="str">
        <f t="shared" si="4"/>
        <v/>
      </c>
      <c r="E15" s="285"/>
      <c r="F15" s="264"/>
      <c r="G15" s="261" t="str">
        <f t="shared" si="1"/>
        <v/>
      </c>
      <c r="H15" s="286"/>
      <c r="I15" s="267"/>
      <c r="J15" s="290"/>
      <c r="K15" s="295" t="str">
        <f t="shared" si="2"/>
        <v/>
      </c>
      <c r="L15" s="222" t="s">
        <v>105</v>
      </c>
      <c r="M15" s="272">
        <v>1</v>
      </c>
      <c r="N15" s="209"/>
      <c r="O15" s="209"/>
      <c r="P15" s="210"/>
      <c r="Q15" s="58"/>
      <c r="R15" s="266" t="s">
        <v>212</v>
      </c>
      <c r="S15" s="62"/>
      <c r="T15" s="61"/>
      <c r="U15" s="61"/>
      <c r="V15" s="61"/>
      <c r="W15" s="6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</row>
    <row r="16" spans="1:35" ht="19.5" customHeight="1" thickTop="1">
      <c r="A16" s="278" t="str">
        <f t="shared" si="3"/>
        <v/>
      </c>
      <c r="B16" s="246" t="str">
        <f t="shared" si="0"/>
        <v/>
      </c>
      <c r="C16" s="179" t="str">
        <f t="shared" si="5"/>
        <v/>
      </c>
      <c r="D16" s="180" t="str">
        <f t="shared" si="4"/>
        <v/>
      </c>
      <c r="E16" s="285"/>
      <c r="F16" s="264"/>
      <c r="G16" s="261" t="str">
        <f t="shared" si="1"/>
        <v/>
      </c>
      <c r="H16" s="286"/>
      <c r="I16" s="267"/>
      <c r="J16" s="290"/>
      <c r="K16" s="295" t="str">
        <f t="shared" si="2"/>
        <v/>
      </c>
      <c r="L16" s="222" t="s">
        <v>106</v>
      </c>
      <c r="M16" s="273" t="s">
        <v>120</v>
      </c>
      <c r="N16" s="211"/>
      <c r="O16" s="211"/>
      <c r="P16" s="212"/>
      <c r="Q16" s="58"/>
      <c r="R16" s="364" t="s">
        <v>163</v>
      </c>
      <c r="S16" s="62"/>
      <c r="T16" s="57"/>
      <c r="U16" s="57"/>
      <c r="V16" s="57"/>
      <c r="W16" s="57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</row>
    <row r="17" spans="1:35" ht="19.5" customHeight="1" thickBot="1">
      <c r="A17" s="278" t="str">
        <f t="shared" si="3"/>
        <v/>
      </c>
      <c r="B17" s="246" t="str">
        <f t="shared" si="0"/>
        <v/>
      </c>
      <c r="C17" s="179" t="str">
        <f t="shared" si="5"/>
        <v/>
      </c>
      <c r="D17" s="180" t="str">
        <f t="shared" si="4"/>
        <v/>
      </c>
      <c r="E17" s="285"/>
      <c r="F17" s="264"/>
      <c r="G17" s="261" t="str">
        <f t="shared" si="1"/>
        <v/>
      </c>
      <c r="H17" s="286"/>
      <c r="I17" s="267"/>
      <c r="J17" s="290"/>
      <c r="K17" s="295" t="str">
        <f t="shared" si="2"/>
        <v/>
      </c>
      <c r="L17" s="222" t="s">
        <v>107</v>
      </c>
      <c r="M17" s="273" t="s">
        <v>249</v>
      </c>
      <c r="N17" s="211"/>
      <c r="O17" s="211"/>
      <c r="P17" s="212"/>
      <c r="Q17" s="58"/>
      <c r="R17" s="365"/>
      <c r="S17" s="62"/>
      <c r="T17" s="61"/>
      <c r="U17" s="61"/>
      <c r="V17" s="57"/>
      <c r="W17" s="57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35" ht="19.5" customHeight="1" thickTop="1" thickBot="1">
      <c r="A18" s="278" t="str">
        <f t="shared" si="3"/>
        <v/>
      </c>
      <c r="B18" s="246" t="str">
        <f t="shared" si="0"/>
        <v/>
      </c>
      <c r="C18" s="179" t="str">
        <f t="shared" si="5"/>
        <v/>
      </c>
      <c r="D18" s="180" t="str">
        <f t="shared" si="4"/>
        <v/>
      </c>
      <c r="E18" s="285"/>
      <c r="F18" s="264"/>
      <c r="G18" s="261" t="str">
        <f t="shared" si="1"/>
        <v/>
      </c>
      <c r="H18" s="286"/>
      <c r="I18" s="267"/>
      <c r="J18" s="290"/>
      <c r="K18" s="295" t="str">
        <f t="shared" si="2"/>
        <v/>
      </c>
      <c r="L18" s="222" t="s">
        <v>108</v>
      </c>
      <c r="M18" s="273" t="s">
        <v>250</v>
      </c>
      <c r="N18" s="211"/>
      <c r="O18" s="211"/>
      <c r="P18" s="212"/>
      <c r="Q18" s="58"/>
      <c r="R18" s="366" t="s">
        <v>164</v>
      </c>
      <c r="S18" s="62"/>
      <c r="T18" s="61"/>
      <c r="U18" s="61"/>
      <c r="V18" s="57"/>
      <c r="W18" s="57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19.5" customHeight="1" thickTop="1" thickBot="1">
      <c r="A19" s="278" t="str">
        <f t="shared" si="3"/>
        <v/>
      </c>
      <c r="B19" s="246" t="str">
        <f t="shared" si="0"/>
        <v/>
      </c>
      <c r="C19" s="179" t="str">
        <f t="shared" si="5"/>
        <v/>
      </c>
      <c r="D19" s="180" t="str">
        <f t="shared" si="4"/>
        <v/>
      </c>
      <c r="E19" s="285"/>
      <c r="F19" s="264"/>
      <c r="G19" s="261" t="str">
        <f t="shared" si="1"/>
        <v/>
      </c>
      <c r="H19" s="286"/>
      <c r="I19" s="267"/>
      <c r="J19" s="290"/>
      <c r="K19" s="295" t="str">
        <f t="shared" si="2"/>
        <v/>
      </c>
      <c r="L19" s="289" t="s">
        <v>104</v>
      </c>
      <c r="M19" s="274" t="s">
        <v>251</v>
      </c>
      <c r="N19" s="201"/>
      <c r="O19" s="201"/>
      <c r="P19" s="202"/>
      <c r="Q19" s="58"/>
      <c r="R19" s="366"/>
      <c r="S19" s="62"/>
      <c r="T19" s="61"/>
      <c r="U19" s="61"/>
      <c r="V19" s="57"/>
      <c r="W19" s="57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</row>
    <row r="20" spans="1:35" ht="19.5" customHeight="1" thickTop="1" thickBot="1">
      <c r="A20" s="278" t="str">
        <f t="shared" si="3"/>
        <v/>
      </c>
      <c r="B20" s="246" t="str">
        <f t="shared" si="0"/>
        <v/>
      </c>
      <c r="C20" s="179" t="str">
        <f t="shared" si="5"/>
        <v/>
      </c>
      <c r="D20" s="180" t="str">
        <f t="shared" si="4"/>
        <v/>
      </c>
      <c r="E20" s="285"/>
      <c r="F20" s="264"/>
      <c r="G20" s="261" t="str">
        <f t="shared" si="1"/>
        <v/>
      </c>
      <c r="H20" s="286"/>
      <c r="I20" s="267"/>
      <c r="J20" s="290"/>
      <c r="K20" s="295" t="str">
        <f t="shared" si="2"/>
        <v/>
      </c>
      <c r="L20" s="377"/>
      <c r="M20" s="378"/>
      <c r="N20" s="378"/>
      <c r="O20" s="378"/>
      <c r="P20" s="379"/>
      <c r="Q20" s="58"/>
      <c r="R20" s="367" t="s">
        <v>165</v>
      </c>
      <c r="S20" s="62"/>
      <c r="T20" s="61"/>
      <c r="U20" s="63"/>
      <c r="V20" s="57"/>
      <c r="W20" s="57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</row>
    <row r="21" spans="1:35" ht="19.5" customHeight="1" thickTop="1" thickBot="1">
      <c r="A21" s="278" t="str">
        <f t="shared" si="3"/>
        <v/>
      </c>
      <c r="B21" s="246" t="str">
        <f t="shared" si="0"/>
        <v/>
      </c>
      <c r="C21" s="179" t="str">
        <f t="shared" si="5"/>
        <v/>
      </c>
      <c r="D21" s="180" t="str">
        <f t="shared" si="4"/>
        <v/>
      </c>
      <c r="E21" s="285"/>
      <c r="F21" s="264"/>
      <c r="G21" s="261" t="str">
        <f t="shared" si="1"/>
        <v/>
      </c>
      <c r="H21" s="286"/>
      <c r="I21" s="267"/>
      <c r="J21" s="290"/>
      <c r="K21" s="295" t="str">
        <f t="shared" si="2"/>
        <v/>
      </c>
      <c r="L21" s="375" t="s">
        <v>231</v>
      </c>
      <c r="M21" s="376"/>
      <c r="N21" s="324">
        <v>0.15</v>
      </c>
      <c r="O21" s="307"/>
      <c r="P21" s="308"/>
      <c r="Q21" s="58"/>
      <c r="R21" s="367"/>
      <c r="S21" s="62"/>
      <c r="T21" s="61"/>
      <c r="U21" s="61"/>
      <c r="V21" s="57"/>
      <c r="W21" s="57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</row>
    <row r="22" spans="1:35" ht="19.5" customHeight="1" thickTop="1" thickBot="1">
      <c r="A22" s="278" t="str">
        <f t="shared" si="3"/>
        <v/>
      </c>
      <c r="B22" s="246" t="str">
        <f t="shared" si="0"/>
        <v/>
      </c>
      <c r="C22" s="179" t="str">
        <f t="shared" si="5"/>
        <v/>
      </c>
      <c r="D22" s="180" t="str">
        <f t="shared" si="4"/>
        <v/>
      </c>
      <c r="E22" s="285"/>
      <c r="F22" s="264"/>
      <c r="G22" s="261" t="str">
        <f t="shared" si="1"/>
        <v/>
      </c>
      <c r="H22" s="286"/>
      <c r="I22" s="267"/>
      <c r="J22" s="290"/>
      <c r="K22" s="295" t="str">
        <f t="shared" si="2"/>
        <v/>
      </c>
      <c r="L22" s="375" t="s">
        <v>230</v>
      </c>
      <c r="M22" s="376"/>
      <c r="N22" s="325">
        <v>6.6E-3</v>
      </c>
      <c r="O22" s="309"/>
      <c r="P22" s="310"/>
      <c r="Q22" s="58"/>
      <c r="R22" s="367"/>
      <c r="S22" s="62"/>
      <c r="T22" s="61"/>
      <c r="U22" s="61"/>
      <c r="V22" s="57"/>
      <c r="W22" s="57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</row>
    <row r="23" spans="1:35" ht="19.5" customHeight="1" thickTop="1" thickBot="1">
      <c r="A23" s="278" t="str">
        <f t="shared" si="3"/>
        <v/>
      </c>
      <c r="B23" s="246" t="str">
        <f t="shared" si="0"/>
        <v/>
      </c>
      <c r="C23" s="179" t="str">
        <f t="shared" si="5"/>
        <v/>
      </c>
      <c r="D23" s="180" t="str">
        <f t="shared" si="4"/>
        <v/>
      </c>
      <c r="E23" s="285"/>
      <c r="F23" s="264"/>
      <c r="G23" s="261" t="str">
        <f t="shared" si="1"/>
        <v/>
      </c>
      <c r="H23" s="286"/>
      <c r="I23" s="267"/>
      <c r="J23" s="290"/>
      <c r="K23" s="295" t="str">
        <f t="shared" si="2"/>
        <v/>
      </c>
      <c r="L23" s="371"/>
      <c r="M23" s="372"/>
      <c r="N23" s="372"/>
      <c r="O23" s="372"/>
      <c r="P23" s="373"/>
      <c r="Q23" s="61"/>
      <c r="R23" s="367"/>
      <c r="S23" s="61"/>
      <c r="T23" s="61"/>
      <c r="U23" s="61"/>
      <c r="V23" s="57"/>
      <c r="W23" s="57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</row>
    <row r="24" spans="1:35" ht="19.5" customHeight="1" thickTop="1" thickBot="1">
      <c r="A24" s="278" t="str">
        <f t="shared" si="3"/>
        <v/>
      </c>
      <c r="B24" s="246" t="str">
        <f t="shared" si="0"/>
        <v/>
      </c>
      <c r="C24" s="179" t="str">
        <f t="shared" si="5"/>
        <v/>
      </c>
      <c r="D24" s="180" t="str">
        <f t="shared" si="4"/>
        <v/>
      </c>
      <c r="E24" s="285"/>
      <c r="F24" s="264"/>
      <c r="G24" s="261" t="str">
        <f t="shared" si="1"/>
        <v/>
      </c>
      <c r="H24" s="286"/>
      <c r="I24" s="267"/>
      <c r="J24" s="290"/>
      <c r="K24" s="295" t="str">
        <f t="shared" si="2"/>
        <v/>
      </c>
      <c r="L24" s="368"/>
      <c r="M24" s="369"/>
      <c r="N24" s="369"/>
      <c r="O24" s="369"/>
      <c r="P24" s="370"/>
      <c r="Q24" s="58"/>
      <c r="R24" s="61"/>
      <c r="S24" s="61"/>
      <c r="T24" s="61"/>
      <c r="U24" s="61"/>
      <c r="V24" s="57"/>
      <c r="W24" s="57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</row>
    <row r="25" spans="1:35" ht="19.5" customHeight="1" thickTop="1">
      <c r="A25" s="278" t="str">
        <f t="shared" si="3"/>
        <v/>
      </c>
      <c r="B25" s="246" t="str">
        <f t="shared" si="0"/>
        <v/>
      </c>
      <c r="C25" s="179" t="str">
        <f t="shared" si="5"/>
        <v/>
      </c>
      <c r="D25" s="180" t="str">
        <f t="shared" si="4"/>
        <v/>
      </c>
      <c r="E25" s="285"/>
      <c r="F25" s="264"/>
      <c r="G25" s="261" t="str">
        <f t="shared" si="1"/>
        <v/>
      </c>
      <c r="H25" s="286"/>
      <c r="I25" s="267"/>
      <c r="J25" s="290"/>
      <c r="K25" s="295" t="str">
        <f t="shared" si="2"/>
        <v/>
      </c>
      <c r="L25" s="377" t="s">
        <v>115</v>
      </c>
      <c r="M25" s="378"/>
      <c r="N25" s="378"/>
      <c r="O25" s="378"/>
      <c r="P25" s="379"/>
      <c r="Q25" s="60"/>
      <c r="R25" s="61"/>
      <c r="S25" s="61"/>
      <c r="T25" s="61"/>
      <c r="U25" s="61"/>
      <c r="V25" s="57"/>
      <c r="W25" s="57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</row>
    <row r="26" spans="1:35" ht="19.5" customHeight="1">
      <c r="A26" s="278" t="str">
        <f t="shared" si="3"/>
        <v/>
      </c>
      <c r="B26" s="246" t="str">
        <f t="shared" si="0"/>
        <v/>
      </c>
      <c r="C26" s="179" t="str">
        <f t="shared" si="5"/>
        <v/>
      </c>
      <c r="D26" s="180" t="str">
        <f t="shared" si="4"/>
        <v/>
      </c>
      <c r="E26" s="285"/>
      <c r="F26" s="264"/>
      <c r="G26" s="261" t="str">
        <f t="shared" si="1"/>
        <v/>
      </c>
      <c r="H26" s="286"/>
      <c r="I26" s="267"/>
      <c r="J26" s="290"/>
      <c r="K26" s="295" t="str">
        <f t="shared" si="2"/>
        <v/>
      </c>
      <c r="L26" s="371" t="s">
        <v>243</v>
      </c>
      <c r="M26" s="380"/>
      <c r="N26" s="380"/>
      <c r="O26" s="380"/>
      <c r="P26" s="381"/>
      <c r="Q26" s="60"/>
      <c r="R26" s="61"/>
      <c r="S26" s="61"/>
      <c r="T26" s="61"/>
      <c r="U26" s="61"/>
      <c r="V26" s="57"/>
      <c r="W26" s="57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</row>
    <row r="27" spans="1:35" ht="19.5" customHeight="1">
      <c r="A27" s="278" t="str">
        <f t="shared" si="3"/>
        <v/>
      </c>
      <c r="B27" s="246" t="str">
        <f t="shared" si="0"/>
        <v/>
      </c>
      <c r="C27" s="179" t="str">
        <f t="shared" si="5"/>
        <v/>
      </c>
      <c r="D27" s="180" t="str">
        <f t="shared" si="4"/>
        <v/>
      </c>
      <c r="E27" s="285"/>
      <c r="F27" s="264"/>
      <c r="G27" s="261" t="str">
        <f t="shared" si="1"/>
        <v/>
      </c>
      <c r="H27" s="286"/>
      <c r="I27" s="267"/>
      <c r="J27" s="290"/>
      <c r="K27" s="295" t="str">
        <f t="shared" si="2"/>
        <v/>
      </c>
      <c r="L27" s="371" t="s">
        <v>138</v>
      </c>
      <c r="M27" s="372"/>
      <c r="N27" s="372"/>
      <c r="O27" s="372"/>
      <c r="P27" s="373"/>
      <c r="Q27" s="60"/>
      <c r="R27" s="61"/>
      <c r="S27" s="61"/>
      <c r="T27" s="61"/>
      <c r="U27" s="61"/>
      <c r="V27" s="57"/>
      <c r="W27" s="57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</row>
    <row r="28" spans="1:35" ht="19.5" customHeight="1">
      <c r="A28" s="278" t="str">
        <f t="shared" si="3"/>
        <v/>
      </c>
      <c r="B28" s="246" t="str">
        <f t="shared" si="0"/>
        <v/>
      </c>
      <c r="C28" s="179" t="str">
        <f t="shared" si="5"/>
        <v/>
      </c>
      <c r="D28" s="180" t="str">
        <f t="shared" si="4"/>
        <v/>
      </c>
      <c r="E28" s="285"/>
      <c r="F28" s="264"/>
      <c r="G28" s="261" t="str">
        <f t="shared" si="1"/>
        <v/>
      </c>
      <c r="H28" s="286"/>
      <c r="I28" s="267"/>
      <c r="J28" s="290"/>
      <c r="K28" s="295" t="str">
        <f t="shared" si="2"/>
        <v/>
      </c>
      <c r="L28" s="368" t="s">
        <v>150</v>
      </c>
      <c r="M28" s="369"/>
      <c r="N28" s="369"/>
      <c r="O28" s="369"/>
      <c r="P28" s="370"/>
      <c r="Q28" s="60"/>
      <c r="R28" s="61"/>
      <c r="S28" s="61"/>
      <c r="T28" s="61"/>
      <c r="U28" s="61"/>
      <c r="V28" s="57"/>
      <c r="W28" s="57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</row>
    <row r="29" spans="1:35" ht="19.5" customHeight="1">
      <c r="A29" s="278" t="str">
        <f t="shared" si="3"/>
        <v/>
      </c>
      <c r="B29" s="246" t="str">
        <f t="shared" si="0"/>
        <v/>
      </c>
      <c r="C29" s="179" t="str">
        <f t="shared" si="5"/>
        <v/>
      </c>
      <c r="D29" s="180" t="str">
        <f t="shared" si="4"/>
        <v/>
      </c>
      <c r="E29" s="285"/>
      <c r="F29" s="264"/>
      <c r="G29" s="261" t="str">
        <f t="shared" si="1"/>
        <v/>
      </c>
      <c r="H29" s="286"/>
      <c r="I29" s="267"/>
      <c r="J29" s="290"/>
      <c r="K29" s="295" t="str">
        <f t="shared" si="2"/>
        <v/>
      </c>
      <c r="L29" s="368" t="s">
        <v>151</v>
      </c>
      <c r="M29" s="369"/>
      <c r="N29" s="369"/>
      <c r="O29" s="369"/>
      <c r="P29" s="370"/>
      <c r="Q29" s="60"/>
      <c r="R29" s="61"/>
      <c r="S29" s="61"/>
      <c r="T29" s="61"/>
      <c r="U29" s="61"/>
      <c r="V29" s="57"/>
      <c r="W29" s="57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</row>
    <row r="30" spans="1:35" ht="19.5" customHeight="1">
      <c r="A30" s="278" t="str">
        <f t="shared" si="3"/>
        <v/>
      </c>
      <c r="B30" s="246" t="str">
        <f t="shared" si="0"/>
        <v/>
      </c>
      <c r="C30" s="179" t="str">
        <f t="shared" si="5"/>
        <v/>
      </c>
      <c r="D30" s="180" t="str">
        <f t="shared" si="4"/>
        <v/>
      </c>
      <c r="E30" s="285"/>
      <c r="F30" s="264"/>
      <c r="G30" s="261" t="str">
        <f t="shared" si="1"/>
        <v/>
      </c>
      <c r="H30" s="286"/>
      <c r="I30" s="267"/>
      <c r="J30" s="290"/>
      <c r="K30" s="295" t="str">
        <f t="shared" si="2"/>
        <v/>
      </c>
      <c r="L30" s="398" t="s">
        <v>221</v>
      </c>
      <c r="M30" s="399"/>
      <c r="N30" s="399"/>
      <c r="O30" s="399"/>
      <c r="P30" s="400"/>
      <c r="Q30" s="60"/>
      <c r="R30" s="61"/>
      <c r="S30" s="61"/>
      <c r="T30" s="61"/>
      <c r="U30" s="61"/>
      <c r="V30" s="57"/>
      <c r="W30" s="57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</row>
    <row r="31" spans="1:35" ht="19.5" customHeight="1">
      <c r="A31" s="278" t="str">
        <f t="shared" si="3"/>
        <v/>
      </c>
      <c r="B31" s="246" t="str">
        <f t="shared" si="0"/>
        <v/>
      </c>
      <c r="C31" s="179" t="str">
        <f t="shared" si="5"/>
        <v/>
      </c>
      <c r="D31" s="180" t="str">
        <f t="shared" si="4"/>
        <v/>
      </c>
      <c r="E31" s="285"/>
      <c r="F31" s="264"/>
      <c r="G31" s="261" t="str">
        <f t="shared" si="1"/>
        <v/>
      </c>
      <c r="H31" s="286"/>
      <c r="I31" s="267"/>
      <c r="J31" s="290"/>
      <c r="K31" s="295" t="str">
        <f t="shared" si="2"/>
        <v/>
      </c>
      <c r="L31" s="82"/>
      <c r="M31" s="374" t="s">
        <v>113</v>
      </c>
      <c r="N31" s="374"/>
      <c r="O31" s="374"/>
      <c r="P31" s="81"/>
      <c r="Q31" s="60"/>
      <c r="R31" s="61"/>
      <c r="S31" s="61"/>
      <c r="T31" s="61"/>
      <c r="U31" s="61"/>
      <c r="V31" s="57"/>
      <c r="W31" s="57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</row>
    <row r="32" spans="1:35" ht="19.5" customHeight="1">
      <c r="A32" s="278" t="str">
        <f t="shared" si="3"/>
        <v/>
      </c>
      <c r="B32" s="246" t="str">
        <f t="shared" si="0"/>
        <v/>
      </c>
      <c r="C32" s="179" t="str">
        <f t="shared" si="5"/>
        <v/>
      </c>
      <c r="D32" s="180" t="str">
        <f t="shared" si="4"/>
        <v/>
      </c>
      <c r="E32" s="285"/>
      <c r="F32" s="264"/>
      <c r="G32" s="261" t="str">
        <f t="shared" si="1"/>
        <v/>
      </c>
      <c r="H32" s="286"/>
      <c r="I32" s="267"/>
      <c r="J32" s="290"/>
      <c r="K32" s="295" t="str">
        <f t="shared" si="2"/>
        <v/>
      </c>
      <c r="L32" s="402" t="s">
        <v>133</v>
      </c>
      <c r="M32" s="403"/>
      <c r="N32" s="403"/>
      <c r="O32" s="403"/>
      <c r="P32" s="404"/>
      <c r="Q32" s="60"/>
      <c r="R32" s="61"/>
      <c r="S32" s="61"/>
      <c r="T32" s="61"/>
      <c r="U32" s="61"/>
      <c r="V32" s="57"/>
      <c r="W32" s="57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</row>
    <row r="33" spans="1:35" ht="19.5" customHeight="1" thickBot="1">
      <c r="A33" s="278" t="str">
        <f t="shared" si="3"/>
        <v/>
      </c>
      <c r="B33" s="246" t="str">
        <f t="shared" si="0"/>
        <v/>
      </c>
      <c r="C33" s="179" t="str">
        <f t="shared" si="5"/>
        <v/>
      </c>
      <c r="D33" s="180" t="str">
        <f t="shared" si="4"/>
        <v/>
      </c>
      <c r="E33" s="285"/>
      <c r="F33" s="264"/>
      <c r="G33" s="261" t="str">
        <f t="shared" si="1"/>
        <v/>
      </c>
      <c r="H33" s="286"/>
      <c r="I33" s="267"/>
      <c r="J33" s="290"/>
      <c r="K33" s="295" t="str">
        <f t="shared" si="2"/>
        <v/>
      </c>
      <c r="L33" s="83"/>
      <c r="M33" s="401" t="s">
        <v>114</v>
      </c>
      <c r="N33" s="401"/>
      <c r="O33" s="401"/>
      <c r="P33" s="87"/>
      <c r="Q33" s="60"/>
      <c r="R33" s="61"/>
      <c r="S33" s="61"/>
      <c r="T33" s="61"/>
      <c r="U33" s="61"/>
      <c r="V33" s="57"/>
      <c r="W33" s="57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</row>
    <row r="34" spans="1:35" ht="19.5" customHeight="1" thickTop="1" thickBot="1">
      <c r="A34" s="278" t="str">
        <f t="shared" si="3"/>
        <v/>
      </c>
      <c r="B34" s="246" t="str">
        <f t="shared" si="0"/>
        <v/>
      </c>
      <c r="C34" s="179" t="str">
        <f t="shared" si="5"/>
        <v/>
      </c>
      <c r="D34" s="180" t="str">
        <f t="shared" si="4"/>
        <v/>
      </c>
      <c r="E34" s="285"/>
      <c r="F34" s="264"/>
      <c r="G34" s="261" t="str">
        <f t="shared" si="1"/>
        <v/>
      </c>
      <c r="H34" s="286"/>
      <c r="I34" s="267"/>
      <c r="J34" s="290"/>
      <c r="K34" s="296" t="str">
        <f t="shared" si="2"/>
        <v/>
      </c>
      <c r="L34" s="58"/>
      <c r="M34" s="58"/>
      <c r="N34" s="58"/>
      <c r="O34" s="58"/>
      <c r="P34" s="58"/>
      <c r="Q34" s="61"/>
      <c r="R34" s="61"/>
      <c r="S34" s="61"/>
      <c r="T34" s="61"/>
      <c r="U34" s="61"/>
      <c r="V34" s="57"/>
      <c r="W34" s="57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</row>
    <row r="35" spans="1:35" ht="19.5" customHeight="1" thickTop="1">
      <c r="A35" s="278" t="str">
        <f t="shared" si="3"/>
        <v/>
      </c>
      <c r="B35" s="246" t="str">
        <f t="shared" si="0"/>
        <v/>
      </c>
      <c r="C35" s="179" t="str">
        <f t="shared" si="5"/>
        <v/>
      </c>
      <c r="D35" s="180" t="str">
        <f t="shared" si="4"/>
        <v/>
      </c>
      <c r="E35" s="285"/>
      <c r="F35" s="264"/>
      <c r="G35" s="261" t="str">
        <f t="shared" si="1"/>
        <v/>
      </c>
      <c r="H35" s="286"/>
      <c r="I35" s="267"/>
      <c r="J35" s="290"/>
      <c r="K35" s="296" t="str">
        <f t="shared" si="2"/>
        <v/>
      </c>
      <c r="L35" s="358" t="str">
        <f>M16</f>
        <v>OCAK</v>
      </c>
      <c r="M35" s="360" t="s">
        <v>105</v>
      </c>
      <c r="N35" s="362">
        <f>IF(K41=0,"",K41)</f>
        <v>2</v>
      </c>
      <c r="O35" s="354" t="s">
        <v>218</v>
      </c>
      <c r="P35" s="354"/>
      <c r="Q35" s="354"/>
      <c r="R35" s="354"/>
      <c r="S35" s="355"/>
      <c r="T35" s="61"/>
      <c r="U35" s="61"/>
      <c r="V35" s="57"/>
      <c r="W35" s="57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</row>
    <row r="36" spans="1:35" ht="19.5" customHeight="1" thickBot="1">
      <c r="A36" s="278" t="str">
        <f t="shared" si="3"/>
        <v/>
      </c>
      <c r="B36" s="246" t="str">
        <f t="shared" si="0"/>
        <v/>
      </c>
      <c r="C36" s="179" t="str">
        <f t="shared" si="5"/>
        <v/>
      </c>
      <c r="D36" s="180" t="str">
        <f t="shared" si="4"/>
        <v/>
      </c>
      <c r="E36" s="285"/>
      <c r="F36" s="264"/>
      <c r="G36" s="261" t="str">
        <f t="shared" si="1"/>
        <v/>
      </c>
      <c r="H36" s="286"/>
      <c r="I36" s="267"/>
      <c r="J36" s="290"/>
      <c r="K36" s="296" t="str">
        <f t="shared" si="2"/>
        <v/>
      </c>
      <c r="L36" s="359"/>
      <c r="M36" s="361"/>
      <c r="N36" s="363"/>
      <c r="O36" s="356"/>
      <c r="P36" s="356"/>
      <c r="Q36" s="356"/>
      <c r="R36" s="356"/>
      <c r="S36" s="357"/>
      <c r="T36" s="61"/>
      <c r="U36" s="61"/>
      <c r="V36" s="57"/>
      <c r="W36" s="57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</row>
    <row r="37" spans="1:35" ht="19.5" customHeight="1" thickTop="1">
      <c r="A37" s="278" t="str">
        <f t="shared" si="3"/>
        <v/>
      </c>
      <c r="B37" s="246" t="str">
        <f t="shared" si="0"/>
        <v/>
      </c>
      <c r="C37" s="179" t="str">
        <f t="shared" si="5"/>
        <v/>
      </c>
      <c r="D37" s="180" t="str">
        <f t="shared" si="4"/>
        <v/>
      </c>
      <c r="E37" s="285"/>
      <c r="F37" s="264"/>
      <c r="G37" s="261" t="str">
        <f t="shared" si="1"/>
        <v/>
      </c>
      <c r="H37" s="286"/>
      <c r="I37" s="267"/>
      <c r="J37" s="290"/>
      <c r="K37" s="296" t="str">
        <f t="shared" si="2"/>
        <v/>
      </c>
      <c r="L37" s="318" t="s">
        <v>232</v>
      </c>
      <c r="M37" s="318"/>
      <c r="N37" s="318"/>
      <c r="O37" s="318"/>
      <c r="P37" s="318"/>
      <c r="Q37" s="318"/>
      <c r="R37" s="318"/>
      <c r="S37" s="318"/>
      <c r="T37" s="61"/>
      <c r="U37" s="61"/>
      <c r="V37" s="57"/>
      <c r="W37" s="57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</row>
    <row r="38" spans="1:35" ht="19.5" customHeight="1">
      <c r="A38" s="278" t="str">
        <f t="shared" si="3"/>
        <v/>
      </c>
      <c r="B38" s="246" t="str">
        <f t="shared" si="0"/>
        <v/>
      </c>
      <c r="C38" s="179" t="str">
        <f t="shared" si="5"/>
        <v/>
      </c>
      <c r="D38" s="180" t="str">
        <f t="shared" si="4"/>
        <v/>
      </c>
      <c r="E38" s="285"/>
      <c r="F38" s="264"/>
      <c r="G38" s="261" t="str">
        <f t="shared" si="1"/>
        <v/>
      </c>
      <c r="H38" s="286"/>
      <c r="I38" s="267"/>
      <c r="J38" s="290"/>
      <c r="K38" s="296" t="str">
        <f t="shared" si="2"/>
        <v/>
      </c>
      <c r="L38" s="341" t="s">
        <v>241</v>
      </c>
      <c r="M38" s="341"/>
      <c r="N38" s="341"/>
      <c r="O38" s="341"/>
      <c r="P38" s="341"/>
      <c r="Q38" s="341"/>
      <c r="R38" s="341"/>
      <c r="S38" s="341"/>
      <c r="T38" s="61"/>
      <c r="U38" s="61"/>
      <c r="V38" s="57"/>
      <c r="W38" s="57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</row>
    <row r="39" spans="1:35" ht="19.5" customHeight="1">
      <c r="A39" s="278" t="str">
        <f t="shared" si="3"/>
        <v/>
      </c>
      <c r="B39" s="246" t="str">
        <f t="shared" si="0"/>
        <v/>
      </c>
      <c r="C39" s="179" t="str">
        <f t="shared" si="5"/>
        <v/>
      </c>
      <c r="D39" s="180" t="str">
        <f t="shared" si="4"/>
        <v/>
      </c>
      <c r="E39" s="285"/>
      <c r="F39" s="264"/>
      <c r="G39" s="261" t="str">
        <f t="shared" si="1"/>
        <v/>
      </c>
      <c r="H39" s="286"/>
      <c r="I39" s="267"/>
      <c r="J39" s="290"/>
      <c r="K39" s="296" t="str">
        <f t="shared" si="2"/>
        <v/>
      </c>
      <c r="L39" s="341" t="s">
        <v>233</v>
      </c>
      <c r="M39" s="341"/>
      <c r="N39" s="341"/>
      <c r="O39" s="341"/>
      <c r="P39" s="341"/>
      <c r="Q39" s="341"/>
      <c r="R39" s="341"/>
      <c r="S39" s="341"/>
      <c r="T39" s="61"/>
      <c r="U39" s="61"/>
      <c r="V39" s="57"/>
      <c r="W39" s="57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</row>
    <row r="40" spans="1:35" ht="19.5" customHeight="1" thickBot="1">
      <c r="A40" s="278" t="str">
        <f t="shared" si="3"/>
        <v/>
      </c>
      <c r="B40" s="246" t="str">
        <f t="shared" si="0"/>
        <v/>
      </c>
      <c r="C40" s="179" t="str">
        <f t="shared" si="5"/>
        <v/>
      </c>
      <c r="D40" s="180" t="str">
        <f t="shared" si="4"/>
        <v/>
      </c>
      <c r="E40" s="285"/>
      <c r="F40" s="264"/>
      <c r="G40" s="261" t="str">
        <f t="shared" si="1"/>
        <v/>
      </c>
      <c r="H40" s="287"/>
      <c r="I40" s="268"/>
      <c r="J40" s="290"/>
      <c r="K40" s="296" t="str">
        <f t="shared" si="2"/>
        <v/>
      </c>
      <c r="L40" s="341" t="s">
        <v>234</v>
      </c>
      <c r="M40" s="341"/>
      <c r="N40" s="341"/>
      <c r="O40" s="341"/>
      <c r="P40" s="341"/>
      <c r="Q40" s="341"/>
      <c r="R40" s="341"/>
      <c r="S40" s="341"/>
      <c r="T40" s="61"/>
      <c r="U40" s="61"/>
      <c r="V40" s="57"/>
      <c r="W40" s="57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</row>
    <row r="41" spans="1:35" ht="16.5" customHeight="1" thickTop="1">
      <c r="A41" s="278">
        <f>SUM(A10:A40)</f>
        <v>1</v>
      </c>
      <c r="B41" s="351" t="s">
        <v>217</v>
      </c>
      <c r="C41" s="352"/>
      <c r="D41" s="352"/>
      <c r="E41" s="353"/>
      <c r="F41" s="348">
        <f>SUM(F10:F40)</f>
        <v>80</v>
      </c>
      <c r="G41" s="347"/>
      <c r="H41" s="346" t="s">
        <v>96</v>
      </c>
      <c r="I41" s="347"/>
      <c r="J41" s="349">
        <f>SUM(J10:J40)</f>
        <v>40</v>
      </c>
      <c r="K41" s="297">
        <f>SUM(K10:K40)</f>
        <v>2</v>
      </c>
      <c r="L41" s="338" t="s">
        <v>236</v>
      </c>
      <c r="M41" s="338"/>
      <c r="N41" s="338"/>
      <c r="O41" s="338"/>
      <c r="P41" s="338"/>
      <c r="Q41" s="338"/>
      <c r="R41" s="338"/>
      <c r="S41" s="338"/>
      <c r="T41" s="61"/>
      <c r="U41" s="61"/>
      <c r="V41" s="57"/>
      <c r="W41" s="57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</row>
    <row r="42" spans="1:35" ht="12.75" customHeight="1" thickBot="1">
      <c r="A42" s="279">
        <f>A9+A41</f>
        <v>3</v>
      </c>
      <c r="B42" s="247"/>
      <c r="C42" s="128">
        <f>IF(E42="","",A42+1)</f>
        <v>4</v>
      </c>
      <c r="D42" s="128">
        <f>IF(E42="Memur-Hizmetli",1,0)</f>
        <v>1</v>
      </c>
      <c r="E42" s="344" t="str">
        <f t="shared" ref="E42:E47" si="6">IF(H42="","","Memur-Hizmetli")</f>
        <v>Memur-Hizmetli</v>
      </c>
      <c r="F42" s="344"/>
      <c r="G42" s="345"/>
      <c r="H42" s="387" t="s">
        <v>254</v>
      </c>
      <c r="I42" s="406"/>
      <c r="J42" s="350"/>
      <c r="K42" s="298"/>
      <c r="L42" s="338" t="s">
        <v>237</v>
      </c>
      <c r="M42" s="338"/>
      <c r="N42" s="338"/>
      <c r="O42" s="338"/>
      <c r="P42" s="338"/>
      <c r="Q42" s="338"/>
      <c r="R42" s="338"/>
      <c r="S42" s="338"/>
      <c r="T42" s="57"/>
      <c r="U42" s="57"/>
      <c r="V42" s="57"/>
      <c r="W42" s="57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</row>
    <row r="43" spans="1:35" ht="12.75" customHeight="1" thickTop="1">
      <c r="A43" s="280"/>
      <c r="B43" s="248"/>
      <c r="C43" s="128" t="str">
        <f>IF(E43="","",C42+1)</f>
        <v/>
      </c>
      <c r="D43" s="128" t="str">
        <f>IF(E43="","",D42+1)</f>
        <v/>
      </c>
      <c r="E43" s="344" t="str">
        <f t="shared" si="6"/>
        <v/>
      </c>
      <c r="F43" s="344"/>
      <c r="G43" s="345"/>
      <c r="H43" s="387"/>
      <c r="I43" s="406"/>
      <c r="J43" s="254"/>
      <c r="K43" s="298"/>
      <c r="L43" s="338" t="s">
        <v>238</v>
      </c>
      <c r="M43" s="338"/>
      <c r="N43" s="338"/>
      <c r="O43" s="338"/>
      <c r="P43" s="338"/>
      <c r="Q43" s="338"/>
      <c r="R43" s="338"/>
      <c r="S43" s="338"/>
      <c r="T43" s="57"/>
      <c r="U43" s="57"/>
      <c r="V43" s="57"/>
      <c r="W43" s="57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</row>
    <row r="44" spans="1:35" ht="12.75" customHeight="1">
      <c r="A44" s="280"/>
      <c r="B44" s="247"/>
      <c r="C44" s="128" t="str">
        <f>IF(E44="","",C43+1)</f>
        <v/>
      </c>
      <c r="D44" s="128" t="str">
        <f>IF(E44="","",D43+1)</f>
        <v/>
      </c>
      <c r="E44" s="344" t="str">
        <f t="shared" si="6"/>
        <v/>
      </c>
      <c r="F44" s="344"/>
      <c r="G44" s="345"/>
      <c r="H44" s="387"/>
      <c r="I44" s="406"/>
      <c r="J44" s="254"/>
      <c r="K44" s="298"/>
      <c r="L44" s="339" t="s">
        <v>239</v>
      </c>
      <c r="M44" s="339"/>
      <c r="N44" s="339"/>
      <c r="O44" s="339"/>
      <c r="P44" s="339"/>
      <c r="Q44" s="339"/>
      <c r="R44" s="339"/>
      <c r="S44" s="339"/>
      <c r="T44" s="57"/>
      <c r="U44" s="57"/>
      <c r="V44" s="57"/>
      <c r="W44" s="57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</row>
    <row r="45" spans="1:35" ht="12.75" customHeight="1">
      <c r="A45" s="280"/>
      <c r="B45" s="249"/>
      <c r="C45" s="128" t="str">
        <f>IF(E45="","",C44+1)</f>
        <v/>
      </c>
      <c r="D45" s="128" t="str">
        <f>IF(E45="","",D44+1)</f>
        <v/>
      </c>
      <c r="E45" s="344" t="str">
        <f t="shared" si="6"/>
        <v/>
      </c>
      <c r="F45" s="344"/>
      <c r="G45" s="345"/>
      <c r="H45" s="387"/>
      <c r="I45" s="406"/>
      <c r="J45" s="254"/>
      <c r="K45" s="298"/>
      <c r="L45" s="339" t="s">
        <v>240</v>
      </c>
      <c r="M45" s="339"/>
      <c r="N45" s="339"/>
      <c r="O45" s="339"/>
      <c r="P45" s="339"/>
      <c r="Q45" s="339"/>
      <c r="R45" s="339"/>
      <c r="S45" s="339"/>
      <c r="T45" s="57"/>
      <c r="U45" s="57"/>
      <c r="V45" s="57"/>
      <c r="W45" s="57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</row>
    <row r="46" spans="1:35" ht="12.75" customHeight="1">
      <c r="A46" s="275"/>
      <c r="B46" s="250"/>
      <c r="C46" s="128" t="str">
        <f>IF(E46="","",C45+1)</f>
        <v/>
      </c>
      <c r="D46" s="128" t="str">
        <f>IF(E46="","",D45+1)</f>
        <v/>
      </c>
      <c r="E46" s="344" t="str">
        <f t="shared" si="6"/>
        <v/>
      </c>
      <c r="F46" s="344"/>
      <c r="G46" s="345"/>
      <c r="H46" s="387"/>
      <c r="I46" s="406"/>
      <c r="J46" s="254"/>
      <c r="K46" s="298"/>
      <c r="L46" s="339"/>
      <c r="M46" s="339"/>
      <c r="N46" s="339"/>
      <c r="O46" s="339"/>
      <c r="P46" s="339"/>
      <c r="Q46" s="339"/>
      <c r="R46" s="339"/>
      <c r="S46" s="339"/>
      <c r="T46" s="57"/>
      <c r="U46" s="57"/>
      <c r="V46" s="57"/>
      <c r="W46" s="57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</row>
    <row r="47" spans="1:35" ht="12.75" customHeight="1" thickBot="1">
      <c r="A47" s="275"/>
      <c r="B47" s="251"/>
      <c r="C47" s="128" t="str">
        <f>IF(E47="","",C46+1)</f>
        <v/>
      </c>
      <c r="D47" s="173" t="str">
        <f>IF(E47="","",D46+1)</f>
        <v/>
      </c>
      <c r="E47" s="342" t="str">
        <f t="shared" si="6"/>
        <v/>
      </c>
      <c r="F47" s="342"/>
      <c r="G47" s="343"/>
      <c r="H47" s="392"/>
      <c r="I47" s="405"/>
      <c r="J47" s="254"/>
      <c r="K47" s="298"/>
      <c r="L47" s="340" t="s">
        <v>246</v>
      </c>
      <c r="M47" s="340"/>
      <c r="N47" s="340"/>
      <c r="O47" s="340"/>
      <c r="P47" s="340"/>
      <c r="Q47" s="340"/>
      <c r="R47" s="340"/>
      <c r="S47" s="340"/>
      <c r="T47" s="57"/>
      <c r="U47" s="57"/>
      <c r="V47" s="57"/>
      <c r="W47" s="57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</row>
    <row r="48" spans="1:35" ht="13.5" customHeight="1" thickTop="1">
      <c r="A48" s="275"/>
      <c r="B48" s="55"/>
      <c r="C48" s="58"/>
      <c r="D48" s="58"/>
      <c r="E48" s="58"/>
      <c r="F48" s="58"/>
      <c r="G48" s="58"/>
      <c r="H48" s="58"/>
      <c r="I48" s="58"/>
      <c r="J48" s="58"/>
      <c r="K48" s="298"/>
      <c r="L48" s="340"/>
      <c r="M48" s="340"/>
      <c r="N48" s="340"/>
      <c r="O48" s="340"/>
      <c r="P48" s="340"/>
      <c r="Q48" s="340"/>
      <c r="R48" s="340"/>
      <c r="S48" s="340"/>
      <c r="T48" s="57"/>
      <c r="U48" s="57"/>
      <c r="V48" s="57"/>
      <c r="W48" s="57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</row>
    <row r="49" spans="1:35">
      <c r="A49" s="275"/>
      <c r="B49" s="151"/>
      <c r="C49" s="58"/>
      <c r="D49" s="58"/>
      <c r="E49" s="58"/>
      <c r="F49" s="58"/>
      <c r="G49" s="58"/>
      <c r="H49" s="58"/>
      <c r="I49" s="58"/>
      <c r="J49" s="58"/>
      <c r="K49" s="298"/>
      <c r="L49" s="340"/>
      <c r="M49" s="340"/>
      <c r="N49" s="340"/>
      <c r="O49" s="340"/>
      <c r="P49" s="340"/>
      <c r="Q49" s="340"/>
      <c r="R49" s="340"/>
      <c r="S49" s="340"/>
      <c r="T49" s="57"/>
      <c r="U49" s="57"/>
      <c r="V49" s="57"/>
      <c r="W49" s="57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</row>
    <row r="50" spans="1:35">
      <c r="A50" s="275"/>
      <c r="B50" s="58"/>
      <c r="C50" s="58"/>
      <c r="D50" s="58"/>
      <c r="E50" s="58"/>
      <c r="F50" s="58"/>
      <c r="G50" s="58"/>
      <c r="H50" s="58"/>
      <c r="I50" s="58"/>
      <c r="J50" s="58"/>
      <c r="K50" s="298"/>
      <c r="L50" s="340"/>
      <c r="M50" s="340"/>
      <c r="N50" s="340"/>
      <c r="O50" s="340"/>
      <c r="P50" s="340"/>
      <c r="Q50" s="340"/>
      <c r="R50" s="340"/>
      <c r="S50" s="340"/>
      <c r="T50" s="57"/>
      <c r="U50" s="57"/>
      <c r="V50" s="57"/>
      <c r="W50" s="57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</row>
    <row r="51" spans="1:35">
      <c r="A51" s="275"/>
      <c r="B51" s="58"/>
      <c r="C51" s="58"/>
      <c r="D51" s="58"/>
      <c r="E51" s="58"/>
      <c r="F51" s="58"/>
      <c r="G51" s="58"/>
      <c r="H51" s="58"/>
      <c r="I51" s="58"/>
      <c r="J51" s="58"/>
      <c r="K51" s="298"/>
      <c r="L51" s="340"/>
      <c r="M51" s="340"/>
      <c r="N51" s="340"/>
      <c r="O51" s="340"/>
      <c r="P51" s="340"/>
      <c r="Q51" s="340"/>
      <c r="R51" s="340"/>
      <c r="S51" s="340"/>
      <c r="T51" s="57"/>
      <c r="U51" s="57"/>
      <c r="V51" s="57"/>
      <c r="W51" s="57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</row>
    <row r="52" spans="1:35">
      <c r="A52" s="275"/>
      <c r="B52" s="58"/>
      <c r="C52" s="58"/>
      <c r="D52" s="58"/>
      <c r="E52" s="58"/>
      <c r="F52" s="58"/>
      <c r="G52" s="58"/>
      <c r="H52" s="58"/>
      <c r="I52" s="58"/>
      <c r="J52" s="58"/>
      <c r="K52" s="298"/>
      <c r="L52" s="58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</row>
    <row r="53" spans="1:35">
      <c r="A53" s="275"/>
      <c r="B53" s="58"/>
      <c r="C53" s="58"/>
      <c r="D53" s="58"/>
      <c r="E53" s="58"/>
      <c r="F53" s="58"/>
      <c r="G53" s="58"/>
      <c r="H53" s="58"/>
      <c r="I53" s="58"/>
      <c r="J53" s="58"/>
      <c r="K53" s="298"/>
      <c r="L53" s="58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</row>
    <row r="54" spans="1:35">
      <c r="A54" s="275"/>
      <c r="B54" s="58"/>
      <c r="C54" s="58"/>
      <c r="D54" s="58"/>
      <c r="E54" s="58"/>
      <c r="F54" s="58"/>
      <c r="G54" s="58"/>
      <c r="H54" s="58"/>
      <c r="I54" s="58"/>
      <c r="J54" s="58"/>
      <c r="K54" s="298"/>
      <c r="L54" s="58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</row>
    <row r="55" spans="1:35">
      <c r="A55" s="275"/>
      <c r="B55" s="58"/>
      <c r="C55" s="58"/>
      <c r="D55" s="58"/>
      <c r="E55" s="58"/>
      <c r="F55" s="58"/>
      <c r="G55" s="58"/>
      <c r="H55" s="58"/>
      <c r="I55" s="58"/>
      <c r="J55" s="58"/>
      <c r="K55" s="298"/>
      <c r="L55" s="58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</row>
    <row r="56" spans="1:35">
      <c r="A56" s="275"/>
      <c r="B56" s="58"/>
      <c r="C56" s="58"/>
      <c r="D56" s="58"/>
      <c r="E56" s="58"/>
      <c r="F56" s="58"/>
      <c r="G56" s="58"/>
      <c r="H56" s="58"/>
      <c r="I56" s="58"/>
      <c r="J56" s="58"/>
      <c r="K56" s="298"/>
      <c r="L56" s="58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</row>
    <row r="57" spans="1:35">
      <c r="A57" s="275"/>
      <c r="B57" s="58"/>
      <c r="C57" s="58"/>
      <c r="D57" s="58"/>
      <c r="E57" s="58"/>
      <c r="F57" s="58"/>
      <c r="G57" s="58"/>
      <c r="H57" s="58"/>
      <c r="I57" s="58"/>
      <c r="J57" s="58"/>
      <c r="K57" s="298"/>
      <c r="L57" s="58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</row>
    <row r="58" spans="1:35">
      <c r="A58" s="275"/>
      <c r="B58" s="58"/>
      <c r="C58" s="58"/>
      <c r="D58" s="58"/>
      <c r="E58" s="58"/>
      <c r="F58" s="58"/>
      <c r="G58" s="58"/>
      <c r="H58" s="58"/>
      <c r="I58" s="58"/>
      <c r="J58" s="58"/>
      <c r="K58" s="298"/>
      <c r="L58" s="58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</row>
    <row r="59" spans="1:35">
      <c r="A59" s="275"/>
      <c r="B59" s="58"/>
      <c r="C59" s="58"/>
      <c r="D59" s="58"/>
      <c r="E59" s="58"/>
      <c r="F59" s="58"/>
      <c r="G59" s="58"/>
      <c r="H59" s="58"/>
      <c r="I59" s="58"/>
      <c r="J59" s="58"/>
      <c r="K59" s="298"/>
      <c r="L59" s="58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</row>
    <row r="60" spans="1:35">
      <c r="A60" s="275"/>
      <c r="B60" s="58"/>
      <c r="C60" s="58"/>
      <c r="D60" s="58"/>
      <c r="E60" s="58"/>
      <c r="F60" s="58"/>
      <c r="G60" s="58"/>
      <c r="H60" s="58"/>
      <c r="I60" s="58"/>
      <c r="J60" s="58"/>
      <c r="K60" s="298"/>
      <c r="L60" s="58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</row>
    <row r="61" spans="1:35">
      <c r="A61" s="275"/>
      <c r="B61" s="58"/>
      <c r="C61" s="58"/>
      <c r="D61" s="58"/>
      <c r="E61" s="58"/>
      <c r="F61" s="58"/>
      <c r="G61" s="58"/>
      <c r="H61" s="58"/>
      <c r="I61" s="58"/>
      <c r="J61" s="58"/>
      <c r="K61" s="298"/>
      <c r="L61" s="58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</row>
    <row r="62" spans="1:35">
      <c r="A62" s="275"/>
      <c r="B62" s="58"/>
      <c r="C62" s="58"/>
      <c r="D62" s="58"/>
      <c r="E62" s="58"/>
      <c r="F62" s="58"/>
      <c r="G62" s="58"/>
      <c r="H62" s="58"/>
      <c r="I62" s="58"/>
      <c r="J62" s="58"/>
      <c r="K62" s="298"/>
      <c r="L62" s="58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</row>
    <row r="63" spans="1:35">
      <c r="A63" s="275"/>
      <c r="B63" s="58"/>
      <c r="C63" s="58"/>
      <c r="D63" s="58"/>
      <c r="E63" s="58"/>
      <c r="F63" s="58"/>
      <c r="G63" s="58"/>
      <c r="H63" s="58"/>
      <c r="I63" s="58"/>
      <c r="J63" s="58"/>
      <c r="K63" s="298"/>
      <c r="L63" s="58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</row>
    <row r="64" spans="1:35">
      <c r="A64" s="275"/>
      <c r="B64" s="58"/>
      <c r="C64" s="58"/>
      <c r="D64" s="58"/>
      <c r="E64" s="58"/>
      <c r="F64" s="58"/>
      <c r="G64" s="58"/>
      <c r="H64" s="58"/>
      <c r="I64" s="58"/>
      <c r="J64" s="58"/>
      <c r="K64" s="298"/>
      <c r="L64" s="58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</row>
    <row r="65" spans="3:35"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</row>
    <row r="66" spans="3:35"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</row>
    <row r="67" spans="3:35"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</row>
    <row r="68" spans="3:35"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</row>
    <row r="69" spans="3:35">
      <c r="C69" s="104"/>
      <c r="D69" s="104"/>
      <c r="E69" s="313" t="s">
        <v>160</v>
      </c>
      <c r="F69" s="120"/>
      <c r="G69" s="165"/>
      <c r="I69" s="313"/>
      <c r="J69" s="252"/>
      <c r="L69" s="252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</row>
    <row r="70" spans="3:35">
      <c r="C70" s="103"/>
      <c r="D70" s="103"/>
      <c r="E70" s="315" t="s">
        <v>50</v>
      </c>
      <c r="F70" s="22"/>
      <c r="G70" s="168"/>
      <c r="H70" s="119"/>
      <c r="I70" s="313" t="s">
        <v>160</v>
      </c>
      <c r="J70" s="252"/>
      <c r="L70" s="252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</row>
    <row r="71" spans="3:35" ht="47.25" customHeight="1">
      <c r="C71" s="103"/>
      <c r="D71" s="103"/>
      <c r="E71" s="315" t="s">
        <v>53</v>
      </c>
      <c r="F71" s="22"/>
      <c r="G71" s="168"/>
      <c r="I71" s="314" t="s">
        <v>209</v>
      </c>
      <c r="J71" s="253"/>
      <c r="L71" s="312" t="s">
        <v>222</v>
      </c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</row>
    <row r="72" spans="3:35" ht="47.25" customHeight="1">
      <c r="C72" s="103"/>
      <c r="D72" s="103"/>
      <c r="E72" s="315" t="s">
        <v>54</v>
      </c>
      <c r="F72" s="22"/>
      <c r="G72" s="168"/>
      <c r="I72" s="314" t="s">
        <v>153</v>
      </c>
      <c r="J72" s="253"/>
      <c r="L72" s="253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</row>
    <row r="73" spans="3:35" ht="47.25" customHeight="1">
      <c r="C73" s="103"/>
      <c r="D73" s="103"/>
      <c r="E73" s="315" t="s">
        <v>55</v>
      </c>
      <c r="F73" s="22"/>
      <c r="G73" s="168"/>
      <c r="I73" s="314" t="s">
        <v>152</v>
      </c>
      <c r="J73" s="253"/>
      <c r="L73" s="253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</row>
    <row r="74" spans="3:35" ht="47.25" customHeight="1">
      <c r="C74" s="103"/>
      <c r="D74" s="103"/>
      <c r="E74" s="315" t="s">
        <v>56</v>
      </c>
      <c r="F74" s="22"/>
      <c r="G74" s="168"/>
      <c r="I74" s="314" t="s">
        <v>207</v>
      </c>
      <c r="J74" s="253"/>
      <c r="L74" s="253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</row>
    <row r="75" spans="3:35" ht="47.25" customHeight="1">
      <c r="C75" s="103"/>
      <c r="D75" s="103"/>
      <c r="E75" s="315" t="s">
        <v>116</v>
      </c>
      <c r="F75" s="22"/>
      <c r="G75" s="168"/>
      <c r="I75" s="314" t="s">
        <v>154</v>
      </c>
      <c r="J75" s="253"/>
      <c r="L75" s="253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</row>
    <row r="76" spans="3:35" ht="47.25" customHeight="1">
      <c r="C76" s="103"/>
      <c r="D76" s="103"/>
      <c r="E76" s="315" t="s">
        <v>142</v>
      </c>
      <c r="F76" s="22"/>
      <c r="G76" s="168"/>
      <c r="I76" s="314" t="s">
        <v>149</v>
      </c>
      <c r="J76" s="253"/>
      <c r="L76" s="253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</row>
    <row r="77" spans="3:35" ht="47.25" customHeight="1">
      <c r="C77" s="103"/>
      <c r="D77" s="103"/>
      <c r="E77" s="315" t="s">
        <v>57</v>
      </c>
      <c r="F77" s="22"/>
      <c r="G77" s="168"/>
      <c r="I77" s="314" t="s">
        <v>161</v>
      </c>
      <c r="J77" s="253"/>
      <c r="L77" s="253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</row>
    <row r="78" spans="3:35" ht="47.25" customHeight="1">
      <c r="C78" s="103"/>
      <c r="D78" s="103"/>
      <c r="E78" s="315" t="s">
        <v>58</v>
      </c>
      <c r="F78" s="22"/>
      <c r="G78" s="168"/>
      <c r="I78" s="314"/>
      <c r="J78" s="253"/>
      <c r="L78" s="253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</row>
    <row r="79" spans="3:35" ht="47.25" customHeight="1">
      <c r="C79" s="103"/>
      <c r="D79" s="103"/>
      <c r="E79" s="315" t="s">
        <v>59</v>
      </c>
      <c r="F79" s="22"/>
      <c r="G79" s="168"/>
      <c r="I79" s="311"/>
      <c r="J79" s="253"/>
      <c r="L79" s="253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</row>
    <row r="80" spans="3:35" ht="47.25" customHeight="1">
      <c r="C80" s="103"/>
      <c r="D80" s="103"/>
      <c r="E80" s="315" t="s">
        <v>60</v>
      </c>
      <c r="F80" s="22"/>
      <c r="G80" s="168"/>
      <c r="I80" s="311"/>
      <c r="J80" s="253"/>
      <c r="L80" s="253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</row>
    <row r="81" spans="3:35">
      <c r="C81" s="103"/>
      <c r="D81" s="103"/>
      <c r="E81" s="315" t="s">
        <v>61</v>
      </c>
      <c r="F81" s="22"/>
      <c r="G81" s="168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</row>
    <row r="82" spans="3:35">
      <c r="C82" s="103"/>
      <c r="D82" s="103"/>
      <c r="E82" s="315" t="s">
        <v>117</v>
      </c>
      <c r="F82" s="22"/>
      <c r="G82" s="168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</row>
    <row r="83" spans="3:35">
      <c r="C83" s="103"/>
      <c r="D83" s="103"/>
      <c r="E83" s="315" t="s">
        <v>141</v>
      </c>
      <c r="F83" s="22"/>
      <c r="G83" s="168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</row>
    <row r="84" spans="3:35">
      <c r="C84" s="103"/>
      <c r="D84" s="103"/>
      <c r="E84" s="315" t="s">
        <v>67</v>
      </c>
      <c r="F84" s="22"/>
      <c r="G84" s="168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</row>
    <row r="85" spans="3:35">
      <c r="C85" s="103"/>
      <c r="D85" s="103"/>
      <c r="E85" s="315" t="s">
        <v>66</v>
      </c>
      <c r="F85" s="22"/>
      <c r="G85" s="168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</row>
    <row r="86" spans="3:35">
      <c r="C86" s="103"/>
      <c r="D86" s="103"/>
      <c r="E86" s="315" t="s">
        <v>65</v>
      </c>
      <c r="F86" s="22"/>
      <c r="G86" s="168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</row>
    <row r="87" spans="3:35">
      <c r="C87" s="103"/>
      <c r="D87" s="103"/>
      <c r="E87" s="315" t="s">
        <v>64</v>
      </c>
      <c r="F87" s="22"/>
      <c r="G87" s="168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</row>
    <row r="88" spans="3:35">
      <c r="C88" s="103"/>
      <c r="D88" s="103"/>
      <c r="E88" s="315" t="s">
        <v>63</v>
      </c>
      <c r="F88" s="22"/>
      <c r="G88" s="168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</row>
    <row r="89" spans="3:35">
      <c r="C89" s="103"/>
      <c r="D89" s="103"/>
      <c r="E89" s="315" t="s">
        <v>62</v>
      </c>
      <c r="F89" s="22"/>
      <c r="G89" s="168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</row>
    <row r="90" spans="3:35">
      <c r="C90" s="103"/>
      <c r="D90" s="103"/>
      <c r="E90" s="315" t="s">
        <v>143</v>
      </c>
      <c r="F90" s="22"/>
      <c r="G90" s="168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</row>
    <row r="91" spans="3:35">
      <c r="C91" s="103"/>
      <c r="D91" s="103"/>
      <c r="E91" s="315" t="s">
        <v>72</v>
      </c>
      <c r="F91" s="22"/>
      <c r="G91" s="168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</row>
    <row r="92" spans="3:35">
      <c r="C92" s="103"/>
      <c r="D92" s="103"/>
      <c r="E92" s="315" t="s">
        <v>71</v>
      </c>
      <c r="F92" s="22"/>
      <c r="G92" s="168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</row>
    <row r="93" spans="3:35">
      <c r="C93" s="103"/>
      <c r="D93" s="103"/>
      <c r="E93" s="315" t="s">
        <v>70</v>
      </c>
      <c r="F93" s="22"/>
      <c r="G93" s="168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</row>
    <row r="94" spans="3:35">
      <c r="C94" s="103"/>
      <c r="D94" s="103"/>
      <c r="E94" s="315" t="s">
        <v>69</v>
      </c>
      <c r="F94" s="22"/>
      <c r="G94" s="168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</row>
    <row r="95" spans="3:35">
      <c r="C95" s="103"/>
      <c r="D95" s="103"/>
      <c r="E95" s="315" t="s">
        <v>68</v>
      </c>
      <c r="F95" s="22"/>
      <c r="G95" s="168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</row>
    <row r="96" spans="3:35">
      <c r="C96" s="103"/>
      <c r="D96" s="103"/>
      <c r="E96" s="315" t="s">
        <v>118</v>
      </c>
      <c r="F96" s="22"/>
      <c r="G96" s="168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</row>
    <row r="97" spans="3:35">
      <c r="C97" s="103"/>
      <c r="D97" s="103"/>
      <c r="E97" s="315" t="s">
        <v>144</v>
      </c>
      <c r="F97" s="22"/>
      <c r="G97" s="168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</row>
    <row r="98" spans="3:35">
      <c r="C98" s="103"/>
      <c r="D98" s="103"/>
      <c r="E98" s="315" t="s">
        <v>77</v>
      </c>
      <c r="F98" s="22"/>
      <c r="G98" s="168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</row>
    <row r="99" spans="3:35">
      <c r="C99" s="103"/>
      <c r="D99" s="103"/>
      <c r="E99" s="315" t="s">
        <v>76</v>
      </c>
      <c r="F99" s="22"/>
      <c r="G99" s="168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</row>
    <row r="100" spans="3:35">
      <c r="C100" s="103"/>
      <c r="D100" s="103"/>
      <c r="E100" s="315" t="s">
        <v>75</v>
      </c>
      <c r="F100" s="22"/>
      <c r="G100" s="168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</row>
    <row r="101" spans="3:35">
      <c r="C101" s="103"/>
      <c r="D101" s="103"/>
      <c r="E101" s="315" t="s">
        <v>74</v>
      </c>
      <c r="F101" s="22"/>
      <c r="G101" s="168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</row>
    <row r="102" spans="3:35">
      <c r="C102" s="103"/>
      <c r="D102" s="103"/>
      <c r="E102" s="315" t="s">
        <v>73</v>
      </c>
      <c r="F102" s="22"/>
      <c r="G102" s="168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</row>
    <row r="103" spans="3:35">
      <c r="C103" s="103"/>
      <c r="D103" s="103"/>
      <c r="E103" s="315" t="s">
        <v>119</v>
      </c>
      <c r="F103" s="22"/>
      <c r="G103" s="168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</row>
    <row r="104" spans="3:35">
      <c r="C104" s="103"/>
      <c r="D104" s="103"/>
      <c r="E104" s="315" t="s">
        <v>145</v>
      </c>
      <c r="F104" s="22"/>
      <c r="G104" s="168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</row>
    <row r="105" spans="3:35">
      <c r="C105" s="103"/>
      <c r="D105" s="103"/>
      <c r="E105" s="315" t="s">
        <v>83</v>
      </c>
      <c r="F105" s="22"/>
      <c r="G105" s="168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</row>
    <row r="106" spans="3:35">
      <c r="C106" s="103"/>
      <c r="D106" s="103"/>
      <c r="E106" s="315" t="s">
        <v>82</v>
      </c>
      <c r="F106" s="22"/>
      <c r="G106" s="168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</row>
    <row r="107" spans="3:35">
      <c r="C107" s="103"/>
      <c r="D107" s="103"/>
      <c r="E107" s="315" t="s">
        <v>81</v>
      </c>
      <c r="F107" s="22"/>
      <c r="G107" s="168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</row>
    <row r="108" spans="3:35">
      <c r="C108" s="103"/>
      <c r="D108" s="103"/>
      <c r="E108" s="315" t="s">
        <v>80</v>
      </c>
      <c r="F108" s="22"/>
      <c r="G108" s="168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</row>
    <row r="109" spans="3:35">
      <c r="C109" s="103"/>
      <c r="D109" s="103"/>
      <c r="E109" s="315" t="s">
        <v>79</v>
      </c>
      <c r="F109" s="22"/>
      <c r="G109" s="168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</row>
    <row r="110" spans="3:35">
      <c r="C110" s="103"/>
      <c r="D110" s="103"/>
      <c r="E110" s="315" t="s">
        <v>78</v>
      </c>
      <c r="F110" s="22"/>
      <c r="G110" s="168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</row>
    <row r="111" spans="3:35">
      <c r="C111" s="103"/>
      <c r="D111" s="103"/>
      <c r="E111" s="315" t="s">
        <v>146</v>
      </c>
      <c r="F111" s="22"/>
      <c r="G111" s="168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</row>
    <row r="112" spans="3:35">
      <c r="C112" s="103"/>
      <c r="D112" s="103"/>
      <c r="E112" s="315" t="s">
        <v>89</v>
      </c>
      <c r="F112" s="22"/>
      <c r="G112" s="168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</row>
    <row r="113" spans="3:35">
      <c r="C113" s="103"/>
      <c r="D113" s="103"/>
      <c r="E113" s="315" t="s">
        <v>88</v>
      </c>
      <c r="F113" s="22"/>
      <c r="G113" s="168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</row>
    <row r="114" spans="3:35">
      <c r="C114" s="103"/>
      <c r="D114" s="103"/>
      <c r="E114" s="315" t="s">
        <v>87</v>
      </c>
      <c r="F114" s="22"/>
      <c r="G114" s="168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</row>
    <row r="115" spans="3:35">
      <c r="C115" s="103"/>
      <c r="D115" s="103"/>
      <c r="E115" s="315" t="s">
        <v>86</v>
      </c>
      <c r="F115" s="22"/>
      <c r="G115" s="168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</row>
    <row r="116" spans="3:35">
      <c r="C116" s="103"/>
      <c r="D116" s="103"/>
      <c r="E116" s="315" t="s">
        <v>85</v>
      </c>
      <c r="F116" s="22"/>
      <c r="G116" s="168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</row>
    <row r="117" spans="3:35">
      <c r="C117" s="103"/>
      <c r="D117" s="103"/>
      <c r="E117" s="315" t="s">
        <v>84</v>
      </c>
      <c r="F117" s="22"/>
      <c r="G117" s="168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</row>
    <row r="118" spans="3:35">
      <c r="C118" s="103"/>
      <c r="D118" s="103"/>
      <c r="E118" s="315" t="s">
        <v>147</v>
      </c>
      <c r="F118" s="22"/>
      <c r="G118" s="168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</row>
    <row r="119" spans="3:35">
      <c r="C119" s="103"/>
      <c r="D119" s="103"/>
      <c r="E119" s="315" t="s">
        <v>95</v>
      </c>
      <c r="F119" s="22"/>
      <c r="G119" s="168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</row>
    <row r="120" spans="3:35">
      <c r="C120" s="103"/>
      <c r="D120" s="103"/>
      <c r="E120" s="315" t="s">
        <v>94</v>
      </c>
      <c r="F120" s="22"/>
      <c r="G120" s="168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</row>
    <row r="121" spans="3:35">
      <c r="C121" s="103"/>
      <c r="D121" s="103"/>
      <c r="E121" s="315" t="s">
        <v>93</v>
      </c>
      <c r="F121" s="22"/>
      <c r="G121" s="168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</row>
    <row r="122" spans="3:35">
      <c r="C122" s="103"/>
      <c r="D122" s="103"/>
      <c r="E122" s="315" t="s">
        <v>92</v>
      </c>
      <c r="F122" s="22"/>
      <c r="G122" s="168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</row>
    <row r="123" spans="3:35">
      <c r="C123" s="103"/>
      <c r="D123" s="103"/>
      <c r="E123" s="315" t="s">
        <v>91</v>
      </c>
      <c r="F123" s="22"/>
      <c r="G123" s="168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</row>
    <row r="124" spans="3:35">
      <c r="C124" s="103"/>
      <c r="D124" s="103"/>
      <c r="E124" s="315" t="s">
        <v>90</v>
      </c>
      <c r="F124" s="22"/>
      <c r="G124" s="168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</row>
    <row r="125" spans="3:35">
      <c r="C125" s="103"/>
      <c r="D125" s="103"/>
      <c r="E125" s="315" t="s">
        <v>148</v>
      </c>
      <c r="F125" s="22"/>
      <c r="G125" s="168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</row>
    <row r="126" spans="3:35">
      <c r="E126" s="14"/>
      <c r="F126" s="12"/>
      <c r="G126" s="12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</row>
    <row r="127" spans="3:35">
      <c r="E127" s="12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</row>
    <row r="128" spans="3:35"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</row>
    <row r="129" spans="13:35"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</row>
    <row r="130" spans="13:35"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</row>
    <row r="131" spans="13:35"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</row>
    <row r="132" spans="13:35"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</row>
    <row r="133" spans="13:35"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</row>
    <row r="134" spans="13:35"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</row>
    <row r="135" spans="13:35"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</row>
    <row r="136" spans="13:35"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</row>
    <row r="137" spans="13:35"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</row>
    <row r="138" spans="13:35"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</row>
  </sheetData>
  <sheetProtection sheet="1" objects="1" scenarios="1"/>
  <mergeCells count="66">
    <mergeCell ref="T14:W14"/>
    <mergeCell ref="L4:O4"/>
    <mergeCell ref="L5:O5"/>
    <mergeCell ref="L6:O6"/>
    <mergeCell ref="L7:O7"/>
    <mergeCell ref="R13:R14"/>
    <mergeCell ref="R7:R9"/>
    <mergeCell ref="R10:R12"/>
    <mergeCell ref="R4:R6"/>
    <mergeCell ref="H47:I47"/>
    <mergeCell ref="H42:I42"/>
    <mergeCell ref="H43:I43"/>
    <mergeCell ref="H44:I44"/>
    <mergeCell ref="H46:I46"/>
    <mergeCell ref="H45:I45"/>
    <mergeCell ref="L30:P30"/>
    <mergeCell ref="L27:P27"/>
    <mergeCell ref="L20:P20"/>
    <mergeCell ref="M33:O33"/>
    <mergeCell ref="L32:P32"/>
    <mergeCell ref="B2:G2"/>
    <mergeCell ref="B4:I4"/>
    <mergeCell ref="H5:I5"/>
    <mergeCell ref="H6:I6"/>
    <mergeCell ref="H2:Q2"/>
    <mergeCell ref="J4:J9"/>
    <mergeCell ref="H7:I7"/>
    <mergeCell ref="H8:I8"/>
    <mergeCell ref="B9:D9"/>
    <mergeCell ref="E9:G9"/>
    <mergeCell ref="O35:S36"/>
    <mergeCell ref="L35:L36"/>
    <mergeCell ref="M35:M36"/>
    <mergeCell ref="N35:N36"/>
    <mergeCell ref="R16:R17"/>
    <mergeCell ref="R18:R19"/>
    <mergeCell ref="R20:R23"/>
    <mergeCell ref="L24:P24"/>
    <mergeCell ref="L23:P23"/>
    <mergeCell ref="M31:O31"/>
    <mergeCell ref="L28:P28"/>
    <mergeCell ref="L29:P29"/>
    <mergeCell ref="L21:M21"/>
    <mergeCell ref="L22:M22"/>
    <mergeCell ref="L25:P25"/>
    <mergeCell ref="L26:P26"/>
    <mergeCell ref="H41:I41"/>
    <mergeCell ref="F41:G41"/>
    <mergeCell ref="J41:J42"/>
    <mergeCell ref="E42:G42"/>
    <mergeCell ref="B41:E41"/>
    <mergeCell ref="E47:G47"/>
    <mergeCell ref="E43:G43"/>
    <mergeCell ref="E44:G44"/>
    <mergeCell ref="E45:G45"/>
    <mergeCell ref="E46:G46"/>
    <mergeCell ref="L38:S38"/>
    <mergeCell ref="L39:S39"/>
    <mergeCell ref="L40:S40"/>
    <mergeCell ref="L41:S41"/>
    <mergeCell ref="L42:S42"/>
    <mergeCell ref="L43:S43"/>
    <mergeCell ref="L44:S44"/>
    <mergeCell ref="L45:S45"/>
    <mergeCell ref="L46:S46"/>
    <mergeCell ref="L47:S51"/>
  </mergeCells>
  <phoneticPr fontId="0" type="noConversion"/>
  <dataValidations count="2">
    <dataValidation type="list" allowBlank="1" showInputMessage="1" showErrorMessage="1" sqref="E10:E40">
      <formula1>$E$69:$E$125</formula1>
    </dataValidation>
    <dataValidation type="list" allowBlank="1" showInputMessage="1" showErrorMessage="1" sqref="I10:I40">
      <formula1>$I$69:$I$78</formula1>
    </dataValidation>
  </dataValidations>
  <hyperlinks>
    <hyperlink ref="R18:R19" location="'Ders Def.'!A1" display="Ders Defteri"/>
    <hyperlink ref="R20:R23" location="K.Listesi!A1" display="Öğrenci Kurs Listesi"/>
    <hyperlink ref="R16:R17" location="Yoklama!A1" display="Yoklama Listesi"/>
    <hyperlink ref="R10" location="'SINIF LİSTELERİ'!A1" display="Sınıflar"/>
    <hyperlink ref="R7" location="Sayfa2!A1" display="KURS BÜTÇESİ"/>
    <hyperlink ref="R4" location="Sayfa1!A1" display="SAYFA  1"/>
    <hyperlink ref="M33" r:id="rId1"/>
  </hyperlinks>
  <pageMargins left="0.15" right="0.12" top="0.21" bottom="0.17" header="0.17" footer="0.12"/>
  <pageSetup paperSize="9" scale="94" orientation="landscape" horizontalDpi="300" verticalDpi="0" r:id="rId2"/>
  <headerFooter alignWithMargins="0"/>
  <rowBreaks count="1" manualBreakCount="1">
    <brk id="47" max="16383" man="1"/>
  </rowBreaks>
  <colBreaks count="1" manualBreakCount="1">
    <brk id="19" max="1048575" man="1"/>
  </colBreaks>
  <cellWatches>
    <cellWatch r="E9"/>
  </cellWatches>
  <ignoredErrors>
    <ignoredError sqref="C5 A5 P6" unlocked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36"/>
  <sheetViews>
    <sheetView showGridLines="0" workbookViewId="0">
      <selection activeCell="F23" sqref="F23"/>
    </sheetView>
  </sheetViews>
  <sheetFormatPr defaultRowHeight="12.75"/>
  <cols>
    <col min="1" max="1" width="7" customWidth="1"/>
    <col min="2" max="2" width="9.7109375" customWidth="1"/>
    <col min="3" max="3" width="33.140625" customWidth="1"/>
    <col min="4" max="4" width="31.85546875" customWidth="1"/>
  </cols>
  <sheetData>
    <row r="2" spans="1:5" ht="29.25" customHeight="1">
      <c r="A2" s="628" t="s">
        <v>187</v>
      </c>
      <c r="B2" s="628"/>
      <c r="C2" s="628"/>
      <c r="D2" s="628"/>
    </row>
    <row r="3" spans="1:5" ht="27.75" customHeight="1" thickBot="1">
      <c r="A3" s="629" t="s">
        <v>284</v>
      </c>
      <c r="B3" s="629"/>
      <c r="C3" s="629"/>
      <c r="D3" s="629"/>
    </row>
    <row r="4" spans="1:5" ht="20.25" customHeight="1" thickTop="1">
      <c r="A4" s="233" t="s">
        <v>11</v>
      </c>
      <c r="B4" s="624" t="s">
        <v>51</v>
      </c>
      <c r="C4" s="624" t="s">
        <v>8</v>
      </c>
      <c r="D4" s="626" t="s">
        <v>186</v>
      </c>
    </row>
    <row r="5" spans="1:5" ht="20.25" customHeight="1">
      <c r="A5" s="234" t="s">
        <v>12</v>
      </c>
      <c r="B5" s="625"/>
      <c r="C5" s="625"/>
      <c r="D5" s="627"/>
    </row>
    <row r="6" spans="1:5" ht="4.5" customHeight="1">
      <c r="A6" s="235"/>
      <c r="B6" s="236"/>
      <c r="C6" s="236"/>
      <c r="D6" s="236"/>
      <c r="E6" s="237"/>
    </row>
    <row r="7" spans="1:5" ht="20.25" customHeight="1">
      <c r="A7" s="238">
        <v>1</v>
      </c>
      <c r="B7" s="239" t="s">
        <v>66</v>
      </c>
      <c r="C7" s="239" t="s">
        <v>277</v>
      </c>
      <c r="D7" s="240" t="s">
        <v>278</v>
      </c>
    </row>
    <row r="8" spans="1:5" ht="20.25" customHeight="1">
      <c r="A8" s="238">
        <v>2</v>
      </c>
      <c r="B8" s="239" t="s">
        <v>66</v>
      </c>
      <c r="C8" s="239" t="s">
        <v>256</v>
      </c>
      <c r="D8" s="240"/>
    </row>
    <row r="9" spans="1:5" ht="20.25" customHeight="1">
      <c r="A9" s="238">
        <v>3</v>
      </c>
      <c r="B9" s="239" t="s">
        <v>66</v>
      </c>
      <c r="C9" s="239" t="s">
        <v>257</v>
      </c>
      <c r="D9" s="240"/>
    </row>
    <row r="10" spans="1:5" ht="20.25" customHeight="1">
      <c r="A10" s="238">
        <v>4</v>
      </c>
      <c r="B10" s="239" t="s">
        <v>66</v>
      </c>
      <c r="C10" s="239" t="s">
        <v>260</v>
      </c>
      <c r="D10" s="240"/>
    </row>
    <row r="11" spans="1:5" ht="20.25" customHeight="1">
      <c r="A11" s="238">
        <v>5</v>
      </c>
      <c r="B11" s="239" t="s">
        <v>66</v>
      </c>
      <c r="C11" s="239" t="s">
        <v>261</v>
      </c>
      <c r="D11" s="240" t="s">
        <v>279</v>
      </c>
    </row>
    <row r="12" spans="1:5" ht="20.25" customHeight="1">
      <c r="A12" s="238">
        <v>6</v>
      </c>
      <c r="B12" s="239" t="s">
        <v>66</v>
      </c>
      <c r="C12" s="239" t="s">
        <v>263</v>
      </c>
      <c r="D12" s="240"/>
    </row>
    <row r="13" spans="1:5" ht="20.25" customHeight="1">
      <c r="A13" s="238">
        <v>7</v>
      </c>
      <c r="B13" s="239" t="s">
        <v>66</v>
      </c>
      <c r="C13" s="239" t="s">
        <v>264</v>
      </c>
      <c r="D13" s="240"/>
    </row>
    <row r="14" spans="1:5" ht="20.25" customHeight="1">
      <c r="A14" s="238">
        <v>8</v>
      </c>
      <c r="B14" s="239" t="s">
        <v>66</v>
      </c>
      <c r="C14" s="239" t="s">
        <v>265</v>
      </c>
      <c r="D14" s="240"/>
    </row>
    <row r="15" spans="1:5" ht="20.25" customHeight="1">
      <c r="A15" s="238">
        <v>9</v>
      </c>
      <c r="B15" s="239" t="s">
        <v>66</v>
      </c>
      <c r="C15" s="239" t="s">
        <v>280</v>
      </c>
      <c r="D15" s="240"/>
    </row>
    <row r="16" spans="1:5" ht="20.25" customHeight="1">
      <c r="A16" s="238">
        <v>10</v>
      </c>
      <c r="B16" s="239" t="s">
        <v>66</v>
      </c>
      <c r="C16" s="239" t="s">
        <v>267</v>
      </c>
      <c r="D16" s="240"/>
    </row>
    <row r="17" spans="1:8" ht="20.25" customHeight="1">
      <c r="A17" s="238">
        <v>11</v>
      </c>
      <c r="B17" s="239" t="s">
        <v>66</v>
      </c>
      <c r="C17" s="239" t="s">
        <v>268</v>
      </c>
      <c r="D17" s="240"/>
    </row>
    <row r="18" spans="1:8" ht="20.25" customHeight="1">
      <c r="A18" s="238">
        <v>12</v>
      </c>
      <c r="B18" s="239" t="s">
        <v>66</v>
      </c>
      <c r="C18" s="239" t="s">
        <v>269</v>
      </c>
      <c r="D18" s="240"/>
    </row>
    <row r="19" spans="1:8" ht="20.25" customHeight="1">
      <c r="A19" s="238">
        <v>13</v>
      </c>
      <c r="B19" s="239" t="s">
        <v>66</v>
      </c>
      <c r="C19" s="239" t="s">
        <v>281</v>
      </c>
      <c r="D19" s="240" t="s">
        <v>279</v>
      </c>
    </row>
    <row r="20" spans="1:8" ht="20.25" customHeight="1">
      <c r="A20" s="238">
        <v>14</v>
      </c>
      <c r="B20" s="239" t="s">
        <v>66</v>
      </c>
      <c r="C20" s="239" t="s">
        <v>282</v>
      </c>
      <c r="D20" s="240" t="s">
        <v>278</v>
      </c>
    </row>
    <row r="21" spans="1:8" ht="20.25" customHeight="1">
      <c r="A21" s="238">
        <v>15</v>
      </c>
      <c r="B21" s="239" t="s">
        <v>66</v>
      </c>
      <c r="C21" s="239" t="s">
        <v>272</v>
      </c>
      <c r="D21" s="240"/>
    </row>
    <row r="22" spans="1:8" ht="20.25" customHeight="1">
      <c r="A22" s="238">
        <v>16</v>
      </c>
      <c r="B22" s="239" t="s">
        <v>66</v>
      </c>
      <c r="C22" s="239" t="s">
        <v>283</v>
      </c>
      <c r="D22" s="240"/>
    </row>
    <row r="23" spans="1:8" ht="20.25" customHeight="1">
      <c r="A23" s="238">
        <v>17</v>
      </c>
      <c r="B23" s="239" t="s">
        <v>66</v>
      </c>
      <c r="C23" s="239" t="s">
        <v>274</v>
      </c>
      <c r="D23" s="240" t="s">
        <v>227</v>
      </c>
    </row>
    <row r="24" spans="1:8" ht="20.25" customHeight="1">
      <c r="A24" s="238">
        <v>18</v>
      </c>
      <c r="B24" s="239"/>
      <c r="C24" s="239"/>
      <c r="D24" s="240"/>
    </row>
    <row r="25" spans="1:8" ht="20.25" customHeight="1">
      <c r="A25" s="238">
        <v>19</v>
      </c>
      <c r="B25" s="239"/>
      <c r="C25" s="239"/>
      <c r="D25" s="240"/>
    </row>
    <row r="26" spans="1:8" ht="20.25" customHeight="1">
      <c r="A26" s="238">
        <v>20</v>
      </c>
      <c r="B26" s="239"/>
      <c r="C26" s="239"/>
      <c r="D26" s="240"/>
    </row>
    <row r="27" spans="1:8" ht="20.25" customHeight="1">
      <c r="A27" s="238">
        <v>21</v>
      </c>
      <c r="B27" s="239"/>
      <c r="C27" s="239"/>
      <c r="D27" s="240"/>
    </row>
    <row r="28" spans="1:8" ht="20.25" customHeight="1">
      <c r="A28" s="238">
        <v>22</v>
      </c>
      <c r="B28" s="239"/>
      <c r="C28" s="239"/>
      <c r="D28" s="240"/>
    </row>
    <row r="29" spans="1:8" ht="20.25" customHeight="1">
      <c r="A29" s="238">
        <v>23</v>
      </c>
      <c r="B29" s="239"/>
      <c r="C29" s="239"/>
      <c r="D29" s="240"/>
    </row>
    <row r="30" spans="1:8" ht="20.25" customHeight="1">
      <c r="A30" s="238">
        <v>24</v>
      </c>
      <c r="B30" s="239"/>
      <c r="C30" s="239"/>
      <c r="D30" s="240"/>
    </row>
    <row r="31" spans="1:8" ht="20.25" customHeight="1">
      <c r="A31" s="238">
        <v>25</v>
      </c>
      <c r="B31" s="239"/>
      <c r="C31" s="239"/>
      <c r="D31" s="240"/>
    </row>
    <row r="32" spans="1:8" ht="20.25" customHeight="1">
      <c r="A32" s="238">
        <v>26</v>
      </c>
      <c r="B32" s="239"/>
      <c r="C32" s="239"/>
      <c r="D32" s="240"/>
      <c r="H32" s="237"/>
    </row>
    <row r="33" spans="1:4" ht="20.25" customHeight="1">
      <c r="A33" s="238">
        <v>27</v>
      </c>
      <c r="B33" s="239"/>
      <c r="C33" s="239"/>
      <c r="D33" s="240"/>
    </row>
    <row r="34" spans="1:4" ht="20.25" customHeight="1" thickBot="1">
      <c r="A34" s="241">
        <v>28</v>
      </c>
      <c r="B34" s="242"/>
      <c r="C34" s="242"/>
      <c r="D34" s="243"/>
    </row>
    <row r="35" spans="1:4" ht="12.75" customHeight="1" thickTop="1"/>
    <row r="36" spans="1:4" ht="12.75" customHeight="1"/>
  </sheetData>
  <mergeCells count="5">
    <mergeCell ref="B4:B5"/>
    <mergeCell ref="C4:C5"/>
    <mergeCell ref="D4:D5"/>
    <mergeCell ref="A2:D2"/>
    <mergeCell ref="A3:D3"/>
  </mergeCells>
  <phoneticPr fontId="2" type="noConversion"/>
  <pageMargins left="1.01" right="0.43" top="0.64" bottom="0.42" header="0.39" footer="0.26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N61"/>
  <sheetViews>
    <sheetView showGridLines="0" workbookViewId="0">
      <selection sqref="A1:B1"/>
    </sheetView>
  </sheetViews>
  <sheetFormatPr defaultRowHeight="12.75"/>
  <cols>
    <col min="1" max="1" width="3.85546875" style="8" customWidth="1"/>
    <col min="2" max="2" width="4.42578125" style="8" hidden="1" customWidth="1"/>
    <col min="3" max="3" width="10.42578125" style="8" customWidth="1"/>
    <col min="4" max="4" width="8.7109375" style="8" customWidth="1"/>
    <col min="5" max="5" width="13.140625" style="8" customWidth="1"/>
    <col min="6" max="6" width="9.28515625" style="8" customWidth="1"/>
    <col min="7" max="7" width="10.7109375" style="8" customWidth="1"/>
    <col min="8" max="8" width="8.85546875" style="8" customWidth="1"/>
    <col min="9" max="9" width="9.140625" style="8"/>
    <col min="10" max="10" width="10.28515625" style="8" customWidth="1"/>
    <col min="11" max="11" width="15.140625" style="8" customWidth="1"/>
    <col min="12" max="12" width="12.7109375" style="8" bestFit="1" customWidth="1"/>
    <col min="13" max="16384" width="9.140625" style="8"/>
  </cols>
  <sheetData>
    <row r="1" spans="1:14" ht="18" customHeight="1">
      <c r="A1" s="437" t="s">
        <v>41</v>
      </c>
      <c r="B1" s="438"/>
      <c r="C1" s="98" t="str">
        <f>IF(Sayfa3!C1=0,"",Sayfa3!C1)</f>
        <v>2012-2013</v>
      </c>
      <c r="D1" s="304" t="s">
        <v>42</v>
      </c>
      <c r="E1" s="97">
        <f>IF(Sayfa3!E1=0,"",Sayfa3!E1)</f>
        <v>1</v>
      </c>
      <c r="F1" s="67" t="s">
        <v>43</v>
      </c>
      <c r="G1" s="96" t="str">
        <f>IF(Sayfa3!G1=0,"",Sayfa3!G1)</f>
        <v>OCAK</v>
      </c>
      <c r="H1" s="304" t="s">
        <v>44</v>
      </c>
      <c r="I1" s="456" t="str">
        <f>IF(Sayfa3!I1=0,"",Sayfa3!I1)</f>
        <v>MEVLÜT AYSUN ÖZER İLKOKULU</v>
      </c>
      <c r="J1" s="457"/>
      <c r="K1" s="458"/>
    </row>
    <row r="2" spans="1:14" ht="12.75" customHeight="1">
      <c r="A2" s="439" t="s">
        <v>10</v>
      </c>
      <c r="B2" s="440"/>
      <c r="C2" s="440"/>
      <c r="D2" s="182">
        <f>IF(Sayfa3!D2=0,"",Sayfa3!D2)</f>
        <v>1</v>
      </c>
      <c r="E2" s="17">
        <f>IF(Sayfa3!E2=0,"",Sayfa3!E2)</f>
        <v>1233.5</v>
      </c>
      <c r="F2" s="454" t="s">
        <v>136</v>
      </c>
      <c r="G2" s="454"/>
      <c r="H2" s="454"/>
      <c r="I2" s="182">
        <f>IF(Sayfa3!I2=0,"",Sayfa3!I2)</f>
        <v>0.03</v>
      </c>
      <c r="J2" s="452">
        <f>IF(Sayfa3!J2=0,"",Sayfa3!J2)</f>
        <v>37.004999999999995</v>
      </c>
      <c r="K2" s="453"/>
    </row>
    <row r="3" spans="1:14" ht="12.75" customHeight="1">
      <c r="A3" s="441" t="s">
        <v>97</v>
      </c>
      <c r="B3" s="442"/>
      <c r="C3" s="442"/>
      <c r="D3" s="182">
        <f>IF(Sayfa3!D3=0,"",Sayfa3!D3)</f>
        <v>0.94</v>
      </c>
      <c r="E3" s="17">
        <f>IF(Sayfa3!E3=0,"",Sayfa3!E3)</f>
        <v>1159.49</v>
      </c>
      <c r="F3" s="454" t="s">
        <v>3</v>
      </c>
      <c r="G3" s="454"/>
      <c r="H3" s="454"/>
      <c r="I3" s="182">
        <f>IF(Sayfa3!I3=0,"",Sayfa3!I3)</f>
        <v>0.05</v>
      </c>
      <c r="J3" s="452">
        <f>IF(Sayfa3!J3=0,"",Sayfa3!J3)</f>
        <v>61.675000000000004</v>
      </c>
      <c r="K3" s="453"/>
    </row>
    <row r="4" spans="1:14" ht="12.75" customHeight="1">
      <c r="A4" s="443"/>
      <c r="B4" s="444"/>
      <c r="C4" s="444"/>
      <c r="D4" s="444"/>
      <c r="E4" s="445"/>
      <c r="F4" s="455" t="s">
        <v>137</v>
      </c>
      <c r="G4" s="455"/>
      <c r="H4" s="455"/>
      <c r="I4" s="182">
        <f>IF(Sayfa3!I4=0,"",Sayfa3!I4)</f>
        <v>0.8</v>
      </c>
      <c r="J4" s="452">
        <f>IF(Sayfa3!J4=0,"",Sayfa3!J4)</f>
        <v>986.80000000000007</v>
      </c>
      <c r="K4" s="453"/>
    </row>
    <row r="5" spans="1:14" ht="12.75" customHeight="1">
      <c r="A5" s="446"/>
      <c r="B5" s="447"/>
      <c r="C5" s="447"/>
      <c r="D5" s="447"/>
      <c r="E5" s="448"/>
      <c r="F5" s="455" t="s">
        <v>4</v>
      </c>
      <c r="G5" s="455"/>
      <c r="H5" s="455"/>
      <c r="I5" s="182">
        <f>IF(Sayfa3!I5=0,"",Sayfa3!I5)</f>
        <v>0.06</v>
      </c>
      <c r="J5" s="452">
        <f>IF(Sayfa3!J5=0,"",Sayfa3!J5)</f>
        <v>74.009999999999991</v>
      </c>
      <c r="K5" s="453"/>
    </row>
    <row r="6" spans="1:14" ht="12.75" customHeight="1">
      <c r="A6" s="446"/>
      <c r="B6" s="447"/>
      <c r="C6" s="447"/>
      <c r="D6" s="447"/>
      <c r="E6" s="448"/>
      <c r="F6" s="455" t="s">
        <v>5</v>
      </c>
      <c r="G6" s="455"/>
      <c r="H6" s="455"/>
      <c r="I6" s="182">
        <f>IF(Sayfa3!I6=0,"",Sayfa3!I6)</f>
        <v>0.06</v>
      </c>
      <c r="J6" s="452">
        <f>IF(Sayfa3!J6=0,"",Sayfa3!J6)</f>
        <v>74.009999999999991</v>
      </c>
      <c r="K6" s="453"/>
    </row>
    <row r="7" spans="1:14" ht="12.75" customHeight="1" thickBot="1">
      <c r="A7" s="449"/>
      <c r="B7" s="450"/>
      <c r="C7" s="450"/>
      <c r="D7" s="450"/>
      <c r="E7" s="451"/>
      <c r="F7" s="459" t="s">
        <v>6</v>
      </c>
      <c r="G7" s="459"/>
      <c r="H7" s="459"/>
      <c r="I7" s="182" t="str">
        <f>IF(Sayfa3!I7=0,"",Sayfa3!I7)</f>
        <v/>
      </c>
      <c r="J7" s="467" t="str">
        <f>IF(Sayfa3!J7=0,"",Sayfa3!J7)</f>
        <v/>
      </c>
      <c r="K7" s="468"/>
    </row>
    <row r="8" spans="1:14" ht="12.75" customHeight="1" thickBot="1">
      <c r="A8" s="472"/>
      <c r="B8" s="472"/>
      <c r="C8" s="472"/>
      <c r="D8" s="472"/>
      <c r="E8" s="472"/>
      <c r="F8" s="472"/>
      <c r="G8" s="472"/>
      <c r="H8" s="472"/>
      <c r="I8" s="472"/>
      <c r="J8" s="472"/>
      <c r="K8" s="472"/>
    </row>
    <row r="9" spans="1:14" ht="12.75" customHeight="1">
      <c r="A9" s="429" t="s">
        <v>11</v>
      </c>
      <c r="B9" s="430"/>
      <c r="C9" s="433" t="s">
        <v>7</v>
      </c>
      <c r="D9" s="463" t="s">
        <v>8</v>
      </c>
      <c r="E9" s="464"/>
      <c r="F9" s="71" t="s">
        <v>2</v>
      </c>
      <c r="G9" s="71" t="s">
        <v>219</v>
      </c>
      <c r="H9" s="71" t="s">
        <v>220</v>
      </c>
      <c r="I9" s="71" t="s">
        <v>15</v>
      </c>
      <c r="J9" s="70" t="s">
        <v>98</v>
      </c>
      <c r="K9" s="470" t="s">
        <v>1</v>
      </c>
    </row>
    <row r="10" spans="1:14" ht="12.75" customHeight="1">
      <c r="A10" s="431" t="s">
        <v>12</v>
      </c>
      <c r="B10" s="432"/>
      <c r="C10" s="434"/>
      <c r="D10" s="465"/>
      <c r="E10" s="432"/>
      <c r="F10" s="18" t="s">
        <v>13</v>
      </c>
      <c r="G10" s="19">
        <f>GİRİŞ!N21</f>
        <v>0.15</v>
      </c>
      <c r="H10" s="20">
        <f>GİRİŞ!N22</f>
        <v>6.6E-3</v>
      </c>
      <c r="I10" s="18" t="s">
        <v>0</v>
      </c>
      <c r="J10" s="18" t="s">
        <v>99</v>
      </c>
      <c r="K10" s="471"/>
    </row>
    <row r="11" spans="1:14" ht="13.5" customHeight="1">
      <c r="A11" s="89">
        <f>GİRİŞ!C5</f>
        <v>1</v>
      </c>
      <c r="B11" s="21">
        <f>GİRİŞ!C5</f>
        <v>1</v>
      </c>
      <c r="C11" s="21" t="str">
        <f>GİRİŞ!F5</f>
        <v>Müdür</v>
      </c>
      <c r="D11" s="435" t="str">
        <f>IF(Sayfa3!D11=0,"",Sayfa3!D11)</f>
        <v>ORHAN KARAKAYA</v>
      </c>
      <c r="E11" s="436"/>
      <c r="F11" s="22">
        <f>IF(Sayfa3!F11=0,"",Sayfa3!F11)</f>
        <v>37.004999999999995</v>
      </c>
      <c r="G11" s="22">
        <f>IF(Sayfa3!G11=0,"",Sayfa3!G11)</f>
        <v>5.550749999999999</v>
      </c>
      <c r="H11" s="22">
        <f>IF(Sayfa3!H11=0,"",Sayfa3!H11)</f>
        <v>0.24423299999999998</v>
      </c>
      <c r="I11" s="22">
        <f>IF(Sayfa3!I11=0,"",Sayfa3!I11)</f>
        <v>5.7949829999999993</v>
      </c>
      <c r="J11" s="22">
        <f>IF(Sayfa3!J11=0,"",Sayfa3!J11)</f>
        <v>31.210016999999997</v>
      </c>
      <c r="K11" s="72"/>
    </row>
    <row r="12" spans="1:14" ht="13.5" customHeight="1">
      <c r="A12" s="89">
        <f>GİRİŞ!C6</f>
        <v>2</v>
      </c>
      <c r="B12" s="1">
        <f>IF(C12="Müd. Yard.",1,0)</f>
        <v>1</v>
      </c>
      <c r="C12" s="21" t="str">
        <f>GİRİŞ!F6</f>
        <v>Müd. Yard.</v>
      </c>
      <c r="D12" s="435" t="str">
        <f>IF(Sayfa3!D12=0,"",Sayfa3!D12)</f>
        <v>SALİH TAŞ</v>
      </c>
      <c r="E12" s="436"/>
      <c r="F12" s="22">
        <f>IF(Sayfa3!F12=0,"",Sayfa3!F12)</f>
        <v>61.675000000000004</v>
      </c>
      <c r="G12" s="22">
        <f>IF(Sayfa3!G12=0,"",Sayfa3!G12)</f>
        <v>9.2512500000000006</v>
      </c>
      <c r="H12" s="22">
        <f>IF(Sayfa3!H12=0,"",Sayfa3!H12)</f>
        <v>0.407055</v>
      </c>
      <c r="I12" s="22">
        <f>IF(Sayfa3!I12=0,"",Sayfa3!I12)</f>
        <v>9.6583050000000004</v>
      </c>
      <c r="J12" s="22">
        <f>IF(Sayfa3!J12=0,"",Sayfa3!J12)</f>
        <v>52.016695000000006</v>
      </c>
      <c r="K12" s="72"/>
      <c r="L12" s="12"/>
    </row>
    <row r="13" spans="1:14" ht="13.5" customHeight="1">
      <c r="A13" s="89" t="str">
        <f>GİRİŞ!C7</f>
        <v/>
      </c>
      <c r="B13" s="1">
        <f>IF(C13="Müd. Yard.",1,0)</f>
        <v>0</v>
      </c>
      <c r="C13" s="21" t="str">
        <f>GİRİŞ!F7</f>
        <v/>
      </c>
      <c r="D13" s="435" t="str">
        <f>IF(Sayfa3!D13=0,"",Sayfa3!D13)</f>
        <v/>
      </c>
      <c r="E13" s="436"/>
      <c r="F13" s="22" t="str">
        <f>IF(Sayfa3!F13=0,"",Sayfa3!F13)</f>
        <v/>
      </c>
      <c r="G13" s="22" t="str">
        <f>IF(Sayfa3!G13=0,"",Sayfa3!G13)</f>
        <v/>
      </c>
      <c r="H13" s="22" t="str">
        <f>IF(Sayfa3!H13=0,"",Sayfa3!H13)</f>
        <v/>
      </c>
      <c r="I13" s="22" t="str">
        <f>IF(Sayfa3!I13=0,"",Sayfa3!I13)</f>
        <v/>
      </c>
      <c r="J13" s="22" t="str">
        <f>IF(Sayfa3!J13=0,"",Sayfa3!J13)</f>
        <v/>
      </c>
      <c r="K13" s="72"/>
      <c r="L13" s="12"/>
      <c r="N13" s="12"/>
    </row>
    <row r="14" spans="1:14" ht="13.5" customHeight="1">
      <c r="A14" s="89" t="str">
        <f>GİRİŞ!C8</f>
        <v/>
      </c>
      <c r="B14" s="1">
        <f>IF(C14="Müd. Yard.",1,0)</f>
        <v>0</v>
      </c>
      <c r="C14" s="21" t="str">
        <f>GİRİŞ!F8</f>
        <v/>
      </c>
      <c r="D14" s="435" t="str">
        <f>IF(Sayfa3!D14=0,"",Sayfa3!D14)</f>
        <v/>
      </c>
      <c r="E14" s="436"/>
      <c r="F14" s="22" t="str">
        <f>IF(Sayfa3!F14=0,"",Sayfa3!F14)</f>
        <v/>
      </c>
      <c r="G14" s="22" t="str">
        <f>IF(Sayfa3!G14=0,"",Sayfa3!G14)</f>
        <v/>
      </c>
      <c r="H14" s="22" t="str">
        <f>IF(Sayfa3!H14=0,"",Sayfa3!H14)</f>
        <v/>
      </c>
      <c r="I14" s="22" t="str">
        <f>IF(Sayfa3!I14=0,"",Sayfa3!I14)</f>
        <v/>
      </c>
      <c r="J14" s="22" t="str">
        <f>IF(Sayfa3!J14=0,"",Sayfa3!J14)</f>
        <v/>
      </c>
      <c r="K14" s="72"/>
      <c r="L14" s="12"/>
    </row>
    <row r="15" spans="1:14" ht="13.5" hidden="1" customHeight="1">
      <c r="A15" s="89"/>
      <c r="B15" s="23">
        <f>SUM(B12:B14)</f>
        <v>1</v>
      </c>
      <c r="C15" s="21"/>
      <c r="D15" s="435" t="str">
        <f>IF(Sayfa3!D15=0,"",Sayfa3!D15)</f>
        <v/>
      </c>
      <c r="E15" s="436"/>
      <c r="F15" s="22" t="str">
        <f>IF(Sayfa3!F15=0,"",Sayfa3!F15)</f>
        <v/>
      </c>
      <c r="G15" s="22" t="str">
        <f>IF(Sayfa3!G15=0,"",Sayfa3!G15)</f>
        <v/>
      </c>
      <c r="H15" s="22" t="str">
        <f>IF(Sayfa3!H15=0,"",Sayfa3!H15)</f>
        <v/>
      </c>
      <c r="I15" s="22" t="str">
        <f>IF(Sayfa3!I15=0,"",Sayfa3!I15)</f>
        <v/>
      </c>
      <c r="J15" s="22" t="str">
        <f>IF(Sayfa3!J15=0,"",Sayfa3!J15)</f>
        <v/>
      </c>
      <c r="K15" s="73"/>
      <c r="L15" s="12"/>
    </row>
    <row r="16" spans="1:14" ht="13.5" customHeight="1">
      <c r="A16" s="89">
        <f>GİRİŞ!C10</f>
        <v>3</v>
      </c>
      <c r="B16" s="1">
        <f>IF(C16="Öğretmeni",1,0)</f>
        <v>1</v>
      </c>
      <c r="C16" s="166" t="str">
        <f>IF(D16="","","Öğretmeni")</f>
        <v>Öğretmeni</v>
      </c>
      <c r="D16" s="435" t="str">
        <f>IF(Sayfa3!D16=0,"",Sayfa3!D16)</f>
        <v>Serpil ŞENGÜL</v>
      </c>
      <c r="E16" s="436"/>
      <c r="F16" s="22">
        <f>IF(Sayfa3!F16=0,"",Sayfa3!F16)</f>
        <v>493.40000000000003</v>
      </c>
      <c r="G16" s="22">
        <f>IF(Sayfa3!G16=0,"",Sayfa3!G16)</f>
        <v>74.010000000000005</v>
      </c>
      <c r="H16" s="22">
        <f>IF(Sayfa3!H16=0,"",Sayfa3!H16)</f>
        <v>3.25644</v>
      </c>
      <c r="I16" s="22">
        <f>IF(Sayfa3!I16=0,"",Sayfa3!I16)</f>
        <v>77.266440000000003</v>
      </c>
      <c r="J16" s="22">
        <f>IF(Sayfa3!J16=0,"",Sayfa3!J16)</f>
        <v>416.13356000000005</v>
      </c>
      <c r="K16" s="73"/>
      <c r="L16" s="12"/>
    </row>
    <row r="17" spans="1:13" ht="13.5" customHeight="1">
      <c r="A17" s="89" t="str">
        <f>GİRİŞ!C11</f>
        <v/>
      </c>
      <c r="B17" s="1">
        <f t="shared" ref="B17:B46" si="0">IF(C17="Öğretmeni",1,0)</f>
        <v>0</v>
      </c>
      <c r="C17" s="166" t="str">
        <f t="shared" ref="C17:C46" si="1">IF(D17="","","Öğretmeni")</f>
        <v/>
      </c>
      <c r="D17" s="435" t="str">
        <f>IF(Sayfa3!D17=0,"",Sayfa3!D17)</f>
        <v/>
      </c>
      <c r="E17" s="436"/>
      <c r="F17" s="22" t="str">
        <f>IF(Sayfa3!F17=0,"",Sayfa3!F17)</f>
        <v/>
      </c>
      <c r="G17" s="22" t="str">
        <f>IF(Sayfa3!G17=0,"",Sayfa3!G17)</f>
        <v/>
      </c>
      <c r="H17" s="22" t="str">
        <f>IF(Sayfa3!H17=0,"",Sayfa3!H17)</f>
        <v/>
      </c>
      <c r="I17" s="22" t="str">
        <f>IF(Sayfa3!I17=0,"",Sayfa3!I17)</f>
        <v/>
      </c>
      <c r="J17" s="22" t="str">
        <f>IF(Sayfa3!J17=0,"",Sayfa3!J17)</f>
        <v/>
      </c>
      <c r="K17" s="72"/>
      <c r="L17" s="25"/>
      <c r="M17" s="12"/>
    </row>
    <row r="18" spans="1:13" ht="13.5" customHeight="1">
      <c r="A18" s="89" t="str">
        <f>GİRİŞ!C12</f>
        <v/>
      </c>
      <c r="B18" s="1">
        <f t="shared" si="0"/>
        <v>0</v>
      </c>
      <c r="C18" s="166" t="str">
        <f t="shared" si="1"/>
        <v/>
      </c>
      <c r="D18" s="435" t="str">
        <f>IF(Sayfa3!D18=0,"",Sayfa3!D18)</f>
        <v/>
      </c>
      <c r="E18" s="436"/>
      <c r="F18" s="22" t="str">
        <f>IF(Sayfa3!F18=0,"",Sayfa3!F18)</f>
        <v/>
      </c>
      <c r="G18" s="22" t="str">
        <f>IF(Sayfa3!G18=0,"",Sayfa3!G18)</f>
        <v/>
      </c>
      <c r="H18" s="22" t="str">
        <f>IF(Sayfa3!H18=0,"",Sayfa3!H18)</f>
        <v/>
      </c>
      <c r="I18" s="22" t="str">
        <f>IF(Sayfa3!I18=0,"",Sayfa3!I18)</f>
        <v/>
      </c>
      <c r="J18" s="22" t="str">
        <f>IF(Sayfa3!J18=0,"",Sayfa3!J18)</f>
        <v/>
      </c>
      <c r="K18" s="72"/>
    </row>
    <row r="19" spans="1:13" ht="13.5" customHeight="1">
      <c r="A19" s="89" t="str">
        <f>GİRİŞ!C13</f>
        <v/>
      </c>
      <c r="B19" s="1">
        <f t="shared" si="0"/>
        <v>0</v>
      </c>
      <c r="C19" s="166" t="str">
        <f t="shared" si="1"/>
        <v/>
      </c>
      <c r="D19" s="435" t="str">
        <f>IF(Sayfa3!D19=0,"",Sayfa3!D19)</f>
        <v/>
      </c>
      <c r="E19" s="436"/>
      <c r="F19" s="22" t="str">
        <f>IF(Sayfa3!F19=0,"",Sayfa3!F19)</f>
        <v/>
      </c>
      <c r="G19" s="22" t="str">
        <f>IF(Sayfa3!G19=0,"",Sayfa3!G19)</f>
        <v/>
      </c>
      <c r="H19" s="22" t="str">
        <f>IF(Sayfa3!H19=0,"",Sayfa3!H19)</f>
        <v/>
      </c>
      <c r="I19" s="22" t="str">
        <f>IF(Sayfa3!I19=0,"",Sayfa3!I19)</f>
        <v/>
      </c>
      <c r="J19" s="22" t="str">
        <f>IF(Sayfa3!J19=0,"",Sayfa3!J19)</f>
        <v/>
      </c>
      <c r="K19" s="72"/>
    </row>
    <row r="20" spans="1:13" ht="13.5" customHeight="1">
      <c r="A20" s="89" t="str">
        <f>GİRİŞ!C14</f>
        <v/>
      </c>
      <c r="B20" s="1">
        <f t="shared" si="0"/>
        <v>0</v>
      </c>
      <c r="C20" s="166" t="str">
        <f t="shared" si="1"/>
        <v/>
      </c>
      <c r="D20" s="435" t="str">
        <f>IF(Sayfa3!D20=0,"",Sayfa3!D20)</f>
        <v/>
      </c>
      <c r="E20" s="436"/>
      <c r="F20" s="22" t="str">
        <f>IF(Sayfa3!F20=0,"",Sayfa3!F20)</f>
        <v/>
      </c>
      <c r="G20" s="22" t="str">
        <f>IF(Sayfa3!G20=0,"",Sayfa3!G20)</f>
        <v/>
      </c>
      <c r="H20" s="22" t="str">
        <f>IF(Sayfa3!H20=0,"",Sayfa3!H20)</f>
        <v/>
      </c>
      <c r="I20" s="22" t="str">
        <f>IF(Sayfa3!I20=0,"",Sayfa3!I20)</f>
        <v/>
      </c>
      <c r="J20" s="22" t="str">
        <f>IF(Sayfa3!J20=0,"",Sayfa3!J20)</f>
        <v/>
      </c>
      <c r="K20" s="72"/>
    </row>
    <row r="21" spans="1:13" ht="13.5" customHeight="1">
      <c r="A21" s="89" t="str">
        <f>GİRİŞ!C15</f>
        <v/>
      </c>
      <c r="B21" s="1">
        <f t="shared" si="0"/>
        <v>0</v>
      </c>
      <c r="C21" s="166" t="str">
        <f t="shared" si="1"/>
        <v/>
      </c>
      <c r="D21" s="435" t="str">
        <f>IF(Sayfa3!D21=0,"",Sayfa3!D21)</f>
        <v/>
      </c>
      <c r="E21" s="436"/>
      <c r="F21" s="22" t="str">
        <f>IF(Sayfa3!F21=0,"",Sayfa3!F21)</f>
        <v/>
      </c>
      <c r="G21" s="22" t="str">
        <f>IF(Sayfa3!G21=0,"",Sayfa3!G21)</f>
        <v/>
      </c>
      <c r="H21" s="22" t="str">
        <f>IF(Sayfa3!H21=0,"",Sayfa3!H21)</f>
        <v/>
      </c>
      <c r="I21" s="22" t="str">
        <f>IF(Sayfa3!I21=0,"",Sayfa3!I21)</f>
        <v/>
      </c>
      <c r="J21" s="22" t="str">
        <f>IF(Sayfa3!J21=0,"",Sayfa3!J21)</f>
        <v/>
      </c>
      <c r="K21" s="72"/>
    </row>
    <row r="22" spans="1:13" ht="13.5" customHeight="1">
      <c r="A22" s="89" t="str">
        <f>GİRİŞ!C16</f>
        <v/>
      </c>
      <c r="B22" s="1">
        <f t="shared" si="0"/>
        <v>0</v>
      </c>
      <c r="C22" s="166" t="str">
        <f t="shared" si="1"/>
        <v/>
      </c>
      <c r="D22" s="435" t="str">
        <f>IF(Sayfa3!D22=0,"",Sayfa3!D22)</f>
        <v/>
      </c>
      <c r="E22" s="436"/>
      <c r="F22" s="22" t="str">
        <f>IF(Sayfa3!F22=0,"",Sayfa3!F22)</f>
        <v/>
      </c>
      <c r="G22" s="22" t="str">
        <f>IF(Sayfa3!G22=0,"",Sayfa3!G22)</f>
        <v/>
      </c>
      <c r="H22" s="22" t="str">
        <f>IF(Sayfa3!H22=0,"",Sayfa3!H22)</f>
        <v/>
      </c>
      <c r="I22" s="22" t="str">
        <f>IF(Sayfa3!I22=0,"",Sayfa3!I22)</f>
        <v/>
      </c>
      <c r="J22" s="22" t="str">
        <f>IF(Sayfa3!J22=0,"",Sayfa3!J22)</f>
        <v/>
      </c>
      <c r="K22" s="72"/>
    </row>
    <row r="23" spans="1:13" ht="13.5" customHeight="1">
      <c r="A23" s="89" t="str">
        <f>GİRİŞ!C17</f>
        <v/>
      </c>
      <c r="B23" s="1">
        <f t="shared" si="0"/>
        <v>0</v>
      </c>
      <c r="C23" s="166" t="str">
        <f t="shared" si="1"/>
        <v/>
      </c>
      <c r="D23" s="435" t="str">
        <f>IF(Sayfa3!D23=0,"",Sayfa3!D23)</f>
        <v/>
      </c>
      <c r="E23" s="436"/>
      <c r="F23" s="22" t="str">
        <f>IF(Sayfa3!F23=0,"",Sayfa3!F23)</f>
        <v/>
      </c>
      <c r="G23" s="22" t="str">
        <f>IF(Sayfa3!G23=0,"",Sayfa3!G23)</f>
        <v/>
      </c>
      <c r="H23" s="22" t="str">
        <f>IF(Sayfa3!H23=0,"",Sayfa3!H23)</f>
        <v/>
      </c>
      <c r="I23" s="22" t="str">
        <f>IF(Sayfa3!I23=0,"",Sayfa3!I23)</f>
        <v/>
      </c>
      <c r="J23" s="22" t="str">
        <f>IF(Sayfa3!J23=0,"",Sayfa3!J23)</f>
        <v/>
      </c>
      <c r="K23" s="72"/>
    </row>
    <row r="24" spans="1:13" ht="13.5" customHeight="1">
      <c r="A24" s="89" t="str">
        <f>GİRİŞ!C18</f>
        <v/>
      </c>
      <c r="B24" s="1">
        <f t="shared" si="0"/>
        <v>0</v>
      </c>
      <c r="C24" s="166" t="str">
        <f t="shared" si="1"/>
        <v/>
      </c>
      <c r="D24" s="435" t="str">
        <f>IF(Sayfa3!D24=0,"",Sayfa3!D24)</f>
        <v/>
      </c>
      <c r="E24" s="436"/>
      <c r="F24" s="22" t="str">
        <f>IF(Sayfa3!F24=0,"",Sayfa3!F24)</f>
        <v/>
      </c>
      <c r="G24" s="22" t="str">
        <f>IF(Sayfa3!G24=0,"",Sayfa3!G24)</f>
        <v/>
      </c>
      <c r="H24" s="22" t="str">
        <f>IF(Sayfa3!H24=0,"",Sayfa3!H24)</f>
        <v/>
      </c>
      <c r="I24" s="22" t="str">
        <f>IF(Sayfa3!I24=0,"",Sayfa3!I24)</f>
        <v/>
      </c>
      <c r="J24" s="22" t="str">
        <f>IF(Sayfa3!J24=0,"",Sayfa3!J24)</f>
        <v/>
      </c>
      <c r="K24" s="72"/>
    </row>
    <row r="25" spans="1:13" ht="13.5" customHeight="1">
      <c r="A25" s="89" t="str">
        <f>GİRİŞ!C19</f>
        <v/>
      </c>
      <c r="B25" s="1">
        <f t="shared" si="0"/>
        <v>0</v>
      </c>
      <c r="C25" s="166" t="str">
        <f t="shared" si="1"/>
        <v/>
      </c>
      <c r="D25" s="435" t="str">
        <f>IF(Sayfa3!D25=0,"",Sayfa3!D25)</f>
        <v/>
      </c>
      <c r="E25" s="436"/>
      <c r="F25" s="22" t="str">
        <f>IF(Sayfa3!F25=0,"",Sayfa3!F25)</f>
        <v/>
      </c>
      <c r="G25" s="22" t="str">
        <f>IF(Sayfa3!G25=0,"",Sayfa3!G25)</f>
        <v/>
      </c>
      <c r="H25" s="22" t="str">
        <f>IF(Sayfa3!H25=0,"",Sayfa3!H25)</f>
        <v/>
      </c>
      <c r="I25" s="22" t="str">
        <f>IF(Sayfa3!I25=0,"",Sayfa3!I25)</f>
        <v/>
      </c>
      <c r="J25" s="22" t="str">
        <f>IF(Sayfa3!J25=0,"",Sayfa3!J25)</f>
        <v/>
      </c>
      <c r="K25" s="72"/>
    </row>
    <row r="26" spans="1:13" ht="13.5" customHeight="1">
      <c r="A26" s="89" t="str">
        <f>GİRİŞ!C20</f>
        <v/>
      </c>
      <c r="B26" s="1">
        <f t="shared" si="0"/>
        <v>0</v>
      </c>
      <c r="C26" s="166" t="str">
        <f t="shared" si="1"/>
        <v/>
      </c>
      <c r="D26" s="435" t="str">
        <f>IF(Sayfa3!D26=0,"",Sayfa3!D26)</f>
        <v/>
      </c>
      <c r="E26" s="436"/>
      <c r="F26" s="22" t="str">
        <f>IF(Sayfa3!F26=0,"",Sayfa3!F26)</f>
        <v/>
      </c>
      <c r="G26" s="22" t="str">
        <f>IF(Sayfa3!G26=0,"",Sayfa3!G26)</f>
        <v/>
      </c>
      <c r="H26" s="22" t="str">
        <f>IF(Sayfa3!H26=0,"",Sayfa3!H26)</f>
        <v/>
      </c>
      <c r="I26" s="22" t="str">
        <f>IF(Sayfa3!I26=0,"",Sayfa3!I26)</f>
        <v/>
      </c>
      <c r="J26" s="22" t="str">
        <f>IF(Sayfa3!J26=0,"",Sayfa3!J26)</f>
        <v/>
      </c>
      <c r="K26" s="72"/>
    </row>
    <row r="27" spans="1:13" ht="13.5" customHeight="1">
      <c r="A27" s="89" t="str">
        <f>GİRİŞ!C21</f>
        <v/>
      </c>
      <c r="B27" s="1">
        <f t="shared" si="0"/>
        <v>0</v>
      </c>
      <c r="C27" s="166" t="str">
        <f t="shared" si="1"/>
        <v/>
      </c>
      <c r="D27" s="435" t="str">
        <f>IF(Sayfa3!D27=0,"",Sayfa3!D27)</f>
        <v/>
      </c>
      <c r="E27" s="436"/>
      <c r="F27" s="22" t="str">
        <f>IF(Sayfa3!F27=0,"",Sayfa3!F27)</f>
        <v/>
      </c>
      <c r="G27" s="22" t="str">
        <f>IF(Sayfa3!G27=0,"",Sayfa3!G27)</f>
        <v/>
      </c>
      <c r="H27" s="22" t="str">
        <f>IF(Sayfa3!H27=0,"",Sayfa3!H27)</f>
        <v/>
      </c>
      <c r="I27" s="22" t="str">
        <f>IF(Sayfa3!I27=0,"",Sayfa3!I27)</f>
        <v/>
      </c>
      <c r="J27" s="22" t="str">
        <f>IF(Sayfa3!J27=0,"",Sayfa3!J27)</f>
        <v/>
      </c>
      <c r="K27" s="72"/>
    </row>
    <row r="28" spans="1:13" ht="13.5" customHeight="1">
      <c r="A28" s="89" t="str">
        <f>GİRİŞ!C22</f>
        <v/>
      </c>
      <c r="B28" s="1">
        <f t="shared" si="0"/>
        <v>0</v>
      </c>
      <c r="C28" s="166" t="str">
        <f t="shared" si="1"/>
        <v/>
      </c>
      <c r="D28" s="435" t="str">
        <f>IF(Sayfa3!D28=0,"",Sayfa3!D28)</f>
        <v/>
      </c>
      <c r="E28" s="436"/>
      <c r="F28" s="22" t="str">
        <f>IF(Sayfa3!F28=0,"",Sayfa3!F28)</f>
        <v/>
      </c>
      <c r="G28" s="22" t="str">
        <f>IF(Sayfa3!G28=0,"",Sayfa3!G28)</f>
        <v/>
      </c>
      <c r="H28" s="22" t="str">
        <f>IF(Sayfa3!H28=0,"",Sayfa3!H28)</f>
        <v/>
      </c>
      <c r="I28" s="22" t="str">
        <f>IF(Sayfa3!I28=0,"",Sayfa3!I28)</f>
        <v/>
      </c>
      <c r="J28" s="22" t="str">
        <f>IF(Sayfa3!J28=0,"",Sayfa3!J28)</f>
        <v/>
      </c>
      <c r="K28" s="72"/>
    </row>
    <row r="29" spans="1:13" ht="13.5" customHeight="1">
      <c r="A29" s="89" t="str">
        <f>GİRİŞ!C23</f>
        <v/>
      </c>
      <c r="B29" s="1">
        <f t="shared" si="0"/>
        <v>0</v>
      </c>
      <c r="C29" s="166" t="str">
        <f t="shared" si="1"/>
        <v/>
      </c>
      <c r="D29" s="435" t="str">
        <f>IF(Sayfa3!D29=0,"",Sayfa3!D29)</f>
        <v/>
      </c>
      <c r="E29" s="436"/>
      <c r="F29" s="22" t="str">
        <f>IF(Sayfa3!F29=0,"",Sayfa3!F29)</f>
        <v/>
      </c>
      <c r="G29" s="22" t="str">
        <f>IF(Sayfa3!G29=0,"",Sayfa3!G29)</f>
        <v/>
      </c>
      <c r="H29" s="22" t="str">
        <f>IF(Sayfa3!H29=0,"",Sayfa3!H29)</f>
        <v/>
      </c>
      <c r="I29" s="22" t="str">
        <f>IF(Sayfa3!I29=0,"",Sayfa3!I29)</f>
        <v/>
      </c>
      <c r="J29" s="22" t="str">
        <f>IF(Sayfa3!J29=0,"",Sayfa3!J29)</f>
        <v/>
      </c>
      <c r="K29" s="72"/>
    </row>
    <row r="30" spans="1:13" ht="13.5" customHeight="1">
      <c r="A30" s="89" t="str">
        <f>GİRİŞ!C24</f>
        <v/>
      </c>
      <c r="B30" s="1">
        <f t="shared" si="0"/>
        <v>0</v>
      </c>
      <c r="C30" s="166" t="str">
        <f t="shared" si="1"/>
        <v/>
      </c>
      <c r="D30" s="435" t="str">
        <f>IF(Sayfa3!D30=0,"",Sayfa3!D30)</f>
        <v/>
      </c>
      <c r="E30" s="436"/>
      <c r="F30" s="22" t="str">
        <f>IF(Sayfa3!F30=0,"",Sayfa3!F30)</f>
        <v/>
      </c>
      <c r="G30" s="22" t="str">
        <f>IF(Sayfa3!G30=0,"",Sayfa3!G30)</f>
        <v/>
      </c>
      <c r="H30" s="22" t="str">
        <f>IF(Sayfa3!H30=0,"",Sayfa3!H30)</f>
        <v/>
      </c>
      <c r="I30" s="22" t="str">
        <f>IF(Sayfa3!I30=0,"",Sayfa3!I30)</f>
        <v/>
      </c>
      <c r="J30" s="22" t="str">
        <f>IF(Sayfa3!J30=0,"",Sayfa3!J30)</f>
        <v/>
      </c>
      <c r="K30" s="72"/>
    </row>
    <row r="31" spans="1:13" ht="13.5" customHeight="1">
      <c r="A31" s="89" t="str">
        <f>GİRİŞ!C25</f>
        <v/>
      </c>
      <c r="B31" s="1">
        <f t="shared" si="0"/>
        <v>0</v>
      </c>
      <c r="C31" s="166" t="str">
        <f t="shared" si="1"/>
        <v/>
      </c>
      <c r="D31" s="435" t="str">
        <f>IF(Sayfa3!D31=0,"",Sayfa3!D31)</f>
        <v/>
      </c>
      <c r="E31" s="436"/>
      <c r="F31" s="22" t="str">
        <f>IF(Sayfa3!F31=0,"",Sayfa3!F31)</f>
        <v/>
      </c>
      <c r="G31" s="22" t="str">
        <f>IF(Sayfa3!G31=0,"",Sayfa3!G31)</f>
        <v/>
      </c>
      <c r="H31" s="22" t="str">
        <f>IF(Sayfa3!H31=0,"",Sayfa3!H31)</f>
        <v/>
      </c>
      <c r="I31" s="22" t="str">
        <f>IF(Sayfa3!I31=0,"",Sayfa3!I31)</f>
        <v/>
      </c>
      <c r="J31" s="22" t="str">
        <f>IF(Sayfa3!J31=0,"",Sayfa3!J31)</f>
        <v/>
      </c>
      <c r="K31" s="72"/>
    </row>
    <row r="32" spans="1:13" ht="13.5" customHeight="1">
      <c r="A32" s="89" t="str">
        <f>GİRİŞ!C26</f>
        <v/>
      </c>
      <c r="B32" s="1">
        <f t="shared" si="0"/>
        <v>0</v>
      </c>
      <c r="C32" s="166" t="str">
        <f t="shared" si="1"/>
        <v/>
      </c>
      <c r="D32" s="435" t="str">
        <f>IF(Sayfa3!D32=0,"",Sayfa3!D32)</f>
        <v/>
      </c>
      <c r="E32" s="436"/>
      <c r="F32" s="22" t="str">
        <f>IF(Sayfa3!F32=0,"",Sayfa3!F32)</f>
        <v/>
      </c>
      <c r="G32" s="22" t="str">
        <f>IF(Sayfa3!G32=0,"",Sayfa3!G32)</f>
        <v/>
      </c>
      <c r="H32" s="22" t="str">
        <f>IF(Sayfa3!H32=0,"",Sayfa3!H32)</f>
        <v/>
      </c>
      <c r="I32" s="22" t="str">
        <f>IF(Sayfa3!I32=0,"",Sayfa3!I32)</f>
        <v/>
      </c>
      <c r="J32" s="22" t="str">
        <f>IF(Sayfa3!J32=0,"",Sayfa3!J32)</f>
        <v/>
      </c>
      <c r="K32" s="72"/>
    </row>
    <row r="33" spans="1:11" ht="13.5" customHeight="1">
      <c r="A33" s="89" t="str">
        <f>GİRİŞ!C27</f>
        <v/>
      </c>
      <c r="B33" s="1">
        <f t="shared" si="0"/>
        <v>0</v>
      </c>
      <c r="C33" s="166" t="str">
        <f t="shared" si="1"/>
        <v/>
      </c>
      <c r="D33" s="435" t="str">
        <f>IF(Sayfa3!D33=0,"",Sayfa3!D33)</f>
        <v/>
      </c>
      <c r="E33" s="436"/>
      <c r="F33" s="22" t="str">
        <f>IF(Sayfa3!F33=0,"",Sayfa3!F33)</f>
        <v/>
      </c>
      <c r="G33" s="22" t="str">
        <f>IF(Sayfa3!G33=0,"",Sayfa3!G33)</f>
        <v/>
      </c>
      <c r="H33" s="22" t="str">
        <f>IF(Sayfa3!H33=0,"",Sayfa3!H33)</f>
        <v/>
      </c>
      <c r="I33" s="22" t="str">
        <f>IF(Sayfa3!I33=0,"",Sayfa3!I33)</f>
        <v/>
      </c>
      <c r="J33" s="22" t="str">
        <f>IF(Sayfa3!J33=0,"",Sayfa3!J33)</f>
        <v/>
      </c>
      <c r="K33" s="74"/>
    </row>
    <row r="34" spans="1:11" ht="13.5" customHeight="1">
      <c r="A34" s="89" t="str">
        <f>GİRİŞ!C28</f>
        <v/>
      </c>
      <c r="B34" s="1">
        <f t="shared" si="0"/>
        <v>0</v>
      </c>
      <c r="C34" s="166" t="str">
        <f t="shared" si="1"/>
        <v/>
      </c>
      <c r="D34" s="435" t="str">
        <f>IF(Sayfa3!D34=0,"",Sayfa3!D34)</f>
        <v/>
      </c>
      <c r="E34" s="436"/>
      <c r="F34" s="22" t="str">
        <f>IF(Sayfa3!F34=0,"",Sayfa3!F34)</f>
        <v/>
      </c>
      <c r="G34" s="22" t="str">
        <f>IF(Sayfa3!G34=0,"",Sayfa3!G34)</f>
        <v/>
      </c>
      <c r="H34" s="22" t="str">
        <f>IF(Sayfa3!H34=0,"",Sayfa3!H34)</f>
        <v/>
      </c>
      <c r="I34" s="22" t="str">
        <f>IF(Sayfa3!I34=0,"",Sayfa3!I34)</f>
        <v/>
      </c>
      <c r="J34" s="22" t="str">
        <f>IF(Sayfa3!J34=0,"",Sayfa3!J34)</f>
        <v/>
      </c>
      <c r="K34" s="74"/>
    </row>
    <row r="35" spans="1:11" ht="13.5" customHeight="1">
      <c r="A35" s="89" t="str">
        <f>GİRİŞ!C29</f>
        <v/>
      </c>
      <c r="B35" s="1">
        <f t="shared" si="0"/>
        <v>0</v>
      </c>
      <c r="C35" s="166" t="str">
        <f t="shared" si="1"/>
        <v/>
      </c>
      <c r="D35" s="435" t="str">
        <f>IF(Sayfa3!D35=0,"",Sayfa3!D35)</f>
        <v/>
      </c>
      <c r="E35" s="436"/>
      <c r="F35" s="22" t="str">
        <f>IF(Sayfa3!F35=0,"",Sayfa3!F35)</f>
        <v/>
      </c>
      <c r="G35" s="22" t="str">
        <f>IF(Sayfa3!G35=0,"",Sayfa3!G35)</f>
        <v/>
      </c>
      <c r="H35" s="22" t="str">
        <f>IF(Sayfa3!H35=0,"",Sayfa3!H35)</f>
        <v/>
      </c>
      <c r="I35" s="22" t="str">
        <f>IF(Sayfa3!I35=0,"",Sayfa3!I35)</f>
        <v/>
      </c>
      <c r="J35" s="22" t="str">
        <f>IF(Sayfa3!J35=0,"",Sayfa3!J35)</f>
        <v/>
      </c>
      <c r="K35" s="74"/>
    </row>
    <row r="36" spans="1:11" ht="13.5" customHeight="1">
      <c r="A36" s="89" t="str">
        <f>GİRİŞ!C30</f>
        <v/>
      </c>
      <c r="B36" s="1">
        <f t="shared" si="0"/>
        <v>0</v>
      </c>
      <c r="C36" s="166" t="str">
        <f t="shared" si="1"/>
        <v/>
      </c>
      <c r="D36" s="435" t="str">
        <f>IF(Sayfa3!D36=0,"",Sayfa3!D36)</f>
        <v/>
      </c>
      <c r="E36" s="436"/>
      <c r="F36" s="22" t="str">
        <f>IF(Sayfa3!F36=0,"",Sayfa3!F36)</f>
        <v/>
      </c>
      <c r="G36" s="22" t="str">
        <f>IF(Sayfa3!G36=0,"",Sayfa3!G36)</f>
        <v/>
      </c>
      <c r="H36" s="22" t="str">
        <f>IF(Sayfa3!H36=0,"",Sayfa3!H36)</f>
        <v/>
      </c>
      <c r="I36" s="22" t="str">
        <f>IF(Sayfa3!I36=0,"",Sayfa3!I36)</f>
        <v/>
      </c>
      <c r="J36" s="22" t="str">
        <f>IF(Sayfa3!J36=0,"",Sayfa3!J36)</f>
        <v/>
      </c>
      <c r="K36" s="74"/>
    </row>
    <row r="37" spans="1:11" ht="13.5" customHeight="1">
      <c r="A37" s="89" t="str">
        <f>GİRİŞ!C31</f>
        <v/>
      </c>
      <c r="B37" s="1">
        <f t="shared" si="0"/>
        <v>0</v>
      </c>
      <c r="C37" s="166" t="str">
        <f t="shared" si="1"/>
        <v/>
      </c>
      <c r="D37" s="435" t="str">
        <f>IF(Sayfa3!D37=0,"",Sayfa3!D37)</f>
        <v/>
      </c>
      <c r="E37" s="436"/>
      <c r="F37" s="22" t="str">
        <f>IF(Sayfa3!F37=0,"",Sayfa3!F37)</f>
        <v/>
      </c>
      <c r="G37" s="22" t="str">
        <f>IF(Sayfa3!G37=0,"",Sayfa3!G37)</f>
        <v/>
      </c>
      <c r="H37" s="22" t="str">
        <f>IF(Sayfa3!H37=0,"",Sayfa3!H37)</f>
        <v/>
      </c>
      <c r="I37" s="22" t="str">
        <f>IF(Sayfa3!I37=0,"",Sayfa3!I37)</f>
        <v/>
      </c>
      <c r="J37" s="22" t="str">
        <f>IF(Sayfa3!J37=0,"",Sayfa3!J37)</f>
        <v/>
      </c>
      <c r="K37" s="74"/>
    </row>
    <row r="38" spans="1:11" ht="13.5" customHeight="1">
      <c r="A38" s="89" t="str">
        <f>GİRİŞ!C32</f>
        <v/>
      </c>
      <c r="B38" s="1">
        <f t="shared" si="0"/>
        <v>0</v>
      </c>
      <c r="C38" s="166" t="str">
        <f t="shared" si="1"/>
        <v/>
      </c>
      <c r="D38" s="435" t="str">
        <f>IF(Sayfa3!D38=0,"",Sayfa3!D38)</f>
        <v/>
      </c>
      <c r="E38" s="436"/>
      <c r="F38" s="22" t="str">
        <f>IF(Sayfa3!F38=0,"",Sayfa3!F38)</f>
        <v/>
      </c>
      <c r="G38" s="22" t="str">
        <f>IF(Sayfa3!G38=0,"",Sayfa3!G38)</f>
        <v/>
      </c>
      <c r="H38" s="22" t="str">
        <f>IF(Sayfa3!H38=0,"",Sayfa3!H38)</f>
        <v/>
      </c>
      <c r="I38" s="22" t="str">
        <f>IF(Sayfa3!I38=0,"",Sayfa3!I38)</f>
        <v/>
      </c>
      <c r="J38" s="22" t="str">
        <f>IF(Sayfa3!J38=0,"",Sayfa3!J38)</f>
        <v/>
      </c>
      <c r="K38" s="74"/>
    </row>
    <row r="39" spans="1:11" ht="13.5" customHeight="1">
      <c r="A39" s="89" t="str">
        <f>GİRİŞ!C33</f>
        <v/>
      </c>
      <c r="B39" s="1">
        <f t="shared" si="0"/>
        <v>0</v>
      </c>
      <c r="C39" s="166" t="str">
        <f t="shared" si="1"/>
        <v/>
      </c>
      <c r="D39" s="435" t="str">
        <f>IF(Sayfa3!D39=0,"",Sayfa3!D39)</f>
        <v/>
      </c>
      <c r="E39" s="436"/>
      <c r="F39" s="22" t="str">
        <f>IF(Sayfa3!F39=0,"",Sayfa3!F39)</f>
        <v/>
      </c>
      <c r="G39" s="22" t="str">
        <f>IF(Sayfa3!G39=0,"",Sayfa3!G39)</f>
        <v/>
      </c>
      <c r="H39" s="22" t="str">
        <f>IF(Sayfa3!H39=0,"",Sayfa3!H39)</f>
        <v/>
      </c>
      <c r="I39" s="22" t="str">
        <f>IF(Sayfa3!I39=0,"",Sayfa3!I39)</f>
        <v/>
      </c>
      <c r="J39" s="22" t="str">
        <f>IF(Sayfa3!J39=0,"",Sayfa3!J39)</f>
        <v/>
      </c>
      <c r="K39" s="74"/>
    </row>
    <row r="40" spans="1:11" ht="13.5" customHeight="1">
      <c r="A40" s="89" t="str">
        <f>GİRİŞ!C34</f>
        <v/>
      </c>
      <c r="B40" s="1">
        <f t="shared" si="0"/>
        <v>0</v>
      </c>
      <c r="C40" s="166" t="str">
        <f t="shared" si="1"/>
        <v/>
      </c>
      <c r="D40" s="435" t="str">
        <f>IF(Sayfa3!D40=0,"",Sayfa3!D40)</f>
        <v/>
      </c>
      <c r="E40" s="436"/>
      <c r="F40" s="22" t="str">
        <f>IF(Sayfa3!F40=0,"",Sayfa3!F40)</f>
        <v/>
      </c>
      <c r="G40" s="22" t="str">
        <f>IF(Sayfa3!G40=0,"",Sayfa3!G40)</f>
        <v/>
      </c>
      <c r="H40" s="22" t="str">
        <f>IF(Sayfa3!H40=0,"",Sayfa3!H40)</f>
        <v/>
      </c>
      <c r="I40" s="22" t="str">
        <f>IF(Sayfa3!I40=0,"",Sayfa3!I40)</f>
        <v/>
      </c>
      <c r="J40" s="22" t="str">
        <f>IF(Sayfa3!J40=0,"",Sayfa3!J40)</f>
        <v/>
      </c>
      <c r="K40" s="74"/>
    </row>
    <row r="41" spans="1:11" ht="13.5" customHeight="1">
      <c r="A41" s="89" t="str">
        <f>GİRİŞ!C35</f>
        <v/>
      </c>
      <c r="B41" s="1">
        <f t="shared" si="0"/>
        <v>0</v>
      </c>
      <c r="C41" s="166" t="str">
        <f t="shared" si="1"/>
        <v/>
      </c>
      <c r="D41" s="435" t="str">
        <f>IF(Sayfa3!D41=0,"",Sayfa3!D41)</f>
        <v/>
      </c>
      <c r="E41" s="436"/>
      <c r="F41" s="22" t="str">
        <f>IF(Sayfa3!F41=0,"",Sayfa3!F41)</f>
        <v/>
      </c>
      <c r="G41" s="22" t="str">
        <f>IF(Sayfa3!G41=0,"",Sayfa3!G41)</f>
        <v/>
      </c>
      <c r="H41" s="22" t="str">
        <f>IF(Sayfa3!H41=0,"",Sayfa3!H41)</f>
        <v/>
      </c>
      <c r="I41" s="22" t="str">
        <f>IF(Sayfa3!I41=0,"",Sayfa3!I41)</f>
        <v/>
      </c>
      <c r="J41" s="22" t="str">
        <f>IF(Sayfa3!J41=0,"",Sayfa3!J41)</f>
        <v/>
      </c>
      <c r="K41" s="74"/>
    </row>
    <row r="42" spans="1:11" ht="13.5" customHeight="1">
      <c r="A42" s="89" t="str">
        <f>GİRİŞ!C36</f>
        <v/>
      </c>
      <c r="B42" s="1">
        <f t="shared" si="0"/>
        <v>0</v>
      </c>
      <c r="C42" s="166" t="str">
        <f t="shared" si="1"/>
        <v/>
      </c>
      <c r="D42" s="435" t="str">
        <f>IF(Sayfa3!D42=0,"",Sayfa3!D42)</f>
        <v/>
      </c>
      <c r="E42" s="436"/>
      <c r="F42" s="22" t="str">
        <f>IF(Sayfa3!F42=0,"",Sayfa3!F42)</f>
        <v/>
      </c>
      <c r="G42" s="22" t="str">
        <f>IF(Sayfa3!G42=0,"",Sayfa3!G42)</f>
        <v/>
      </c>
      <c r="H42" s="22" t="str">
        <f>IF(Sayfa3!H42=0,"",Sayfa3!H42)</f>
        <v/>
      </c>
      <c r="I42" s="22" t="str">
        <f>IF(Sayfa3!I42=0,"",Sayfa3!I42)</f>
        <v/>
      </c>
      <c r="J42" s="22" t="str">
        <f>IF(Sayfa3!J42=0,"",Sayfa3!J42)</f>
        <v/>
      </c>
      <c r="K42" s="74"/>
    </row>
    <row r="43" spans="1:11" ht="13.5" customHeight="1">
      <c r="A43" s="89" t="str">
        <f>GİRİŞ!C37</f>
        <v/>
      </c>
      <c r="B43" s="1">
        <f t="shared" si="0"/>
        <v>0</v>
      </c>
      <c r="C43" s="166" t="str">
        <f t="shared" si="1"/>
        <v/>
      </c>
      <c r="D43" s="435" t="str">
        <f>IF(Sayfa3!D43=0,"",Sayfa3!D43)</f>
        <v/>
      </c>
      <c r="E43" s="436"/>
      <c r="F43" s="22" t="str">
        <f>IF(Sayfa3!F43=0,"",Sayfa3!F43)</f>
        <v/>
      </c>
      <c r="G43" s="22" t="str">
        <f>IF(Sayfa3!G43=0,"",Sayfa3!G43)</f>
        <v/>
      </c>
      <c r="H43" s="22" t="str">
        <f>IF(Sayfa3!H43=0,"",Sayfa3!H43)</f>
        <v/>
      </c>
      <c r="I43" s="22" t="str">
        <f>IF(Sayfa3!I43=0,"",Sayfa3!I43)</f>
        <v/>
      </c>
      <c r="J43" s="22" t="str">
        <f>IF(Sayfa3!J43=0,"",Sayfa3!J43)</f>
        <v/>
      </c>
      <c r="K43" s="74"/>
    </row>
    <row r="44" spans="1:11" ht="13.5" customHeight="1">
      <c r="A44" s="89" t="str">
        <f>GİRİŞ!C38</f>
        <v/>
      </c>
      <c r="B44" s="1">
        <f t="shared" si="0"/>
        <v>0</v>
      </c>
      <c r="C44" s="166" t="str">
        <f t="shared" si="1"/>
        <v/>
      </c>
      <c r="D44" s="435" t="str">
        <f>IF(Sayfa3!D44=0,"",Sayfa3!D44)</f>
        <v/>
      </c>
      <c r="E44" s="436"/>
      <c r="F44" s="22" t="str">
        <f>IF(Sayfa3!F44=0,"",Sayfa3!F44)</f>
        <v/>
      </c>
      <c r="G44" s="22" t="str">
        <f>IF(Sayfa3!G44=0,"",Sayfa3!G44)</f>
        <v/>
      </c>
      <c r="H44" s="22" t="str">
        <f>IF(Sayfa3!H44=0,"",Sayfa3!H44)</f>
        <v/>
      </c>
      <c r="I44" s="22" t="str">
        <f>IF(Sayfa3!I44=0,"",Sayfa3!I44)</f>
        <v/>
      </c>
      <c r="J44" s="22" t="str">
        <f>IF(Sayfa3!J44=0,"",Sayfa3!J44)</f>
        <v/>
      </c>
      <c r="K44" s="74"/>
    </row>
    <row r="45" spans="1:11" ht="13.5" customHeight="1">
      <c r="A45" s="89" t="str">
        <f>GİRİŞ!C39</f>
        <v/>
      </c>
      <c r="B45" s="1">
        <f t="shared" si="0"/>
        <v>0</v>
      </c>
      <c r="C45" s="166" t="str">
        <f t="shared" si="1"/>
        <v/>
      </c>
      <c r="D45" s="435" t="str">
        <f>IF(Sayfa3!D45=0,"",Sayfa3!D45)</f>
        <v/>
      </c>
      <c r="E45" s="436"/>
      <c r="F45" s="22" t="str">
        <f>IF(Sayfa3!F45=0,"",Sayfa3!F45)</f>
        <v/>
      </c>
      <c r="G45" s="22" t="str">
        <f>IF(Sayfa3!G45=0,"",Sayfa3!G45)</f>
        <v/>
      </c>
      <c r="H45" s="22" t="str">
        <f>IF(Sayfa3!H45=0,"",Sayfa3!H45)</f>
        <v/>
      </c>
      <c r="I45" s="22" t="str">
        <f>IF(Sayfa3!I45=0,"",Sayfa3!I45)</f>
        <v/>
      </c>
      <c r="J45" s="22" t="str">
        <f>IF(Sayfa3!J45=0,"",Sayfa3!J45)</f>
        <v/>
      </c>
      <c r="K45" s="74"/>
    </row>
    <row r="46" spans="1:11" ht="13.5" customHeight="1">
      <c r="A46" s="89" t="str">
        <f>GİRİŞ!C40</f>
        <v/>
      </c>
      <c r="B46" s="1">
        <f t="shared" si="0"/>
        <v>0</v>
      </c>
      <c r="C46" s="166" t="str">
        <f t="shared" si="1"/>
        <v/>
      </c>
      <c r="D46" s="435" t="str">
        <f>IF(Sayfa3!D46=0,"",Sayfa3!D46)</f>
        <v/>
      </c>
      <c r="E46" s="436"/>
      <c r="F46" s="22" t="str">
        <f>IF(Sayfa3!F46=0,"",Sayfa3!F46)</f>
        <v/>
      </c>
      <c r="G46" s="22" t="str">
        <f>IF(Sayfa3!G46=0,"",Sayfa3!G46)</f>
        <v/>
      </c>
      <c r="H46" s="22" t="str">
        <f>IF(Sayfa3!H46=0,"",Sayfa3!H46)</f>
        <v/>
      </c>
      <c r="I46" s="22" t="str">
        <f>IF(Sayfa3!I46=0,"",Sayfa3!I46)</f>
        <v/>
      </c>
      <c r="J46" s="22" t="str">
        <f>IF(Sayfa3!J46=0,"",Sayfa3!J46)</f>
        <v/>
      </c>
      <c r="K46" s="74"/>
    </row>
    <row r="47" spans="1:11" ht="14.25" hidden="1" customHeight="1">
      <c r="A47" s="88"/>
      <c r="B47" s="7">
        <f>SUM(B16:B46)</f>
        <v>1</v>
      </c>
      <c r="C47" s="12"/>
      <c r="D47" s="435" t="str">
        <f>IF(Sayfa3!D47=0,"",Sayfa3!D47)</f>
        <v/>
      </c>
      <c r="E47" s="436"/>
      <c r="F47" s="22" t="str">
        <f>IF(Sayfa3!F47=0,"",Sayfa3!F47)</f>
        <v>Sınıfların, dönem içindeki, ders saatleri toplamı</v>
      </c>
      <c r="G47" s="22" t="str">
        <f>IF(Sayfa3!G47=0,"",Sayfa3!G47)</f>
        <v/>
      </c>
      <c r="H47" s="22" t="str">
        <f>IF(Sayfa3!H47=0,"",Sayfa3!H47)</f>
        <v/>
      </c>
      <c r="I47" s="22" t="str">
        <f>IF(Sayfa3!I47=0,"",Sayfa3!I47)</f>
        <v/>
      </c>
      <c r="J47" s="22" t="str">
        <f>IF(Sayfa3!J47=0,"",Sayfa3!J47)</f>
        <v/>
      </c>
      <c r="K47" s="74"/>
    </row>
    <row r="48" spans="1:11" ht="13.5" customHeight="1">
      <c r="A48" s="89">
        <f>GİRİŞ!C42</f>
        <v>4</v>
      </c>
      <c r="B48" s="2">
        <f t="shared" ref="B48:B53" si="2">IF(C48="Memur-Hizmetli",1,0)</f>
        <v>1</v>
      </c>
      <c r="C48" s="288" t="str">
        <f>GİRİŞ!E42</f>
        <v>Memur-Hizmetli</v>
      </c>
      <c r="D48" s="435" t="str">
        <f>IF(Sayfa3!D48=0,"",Sayfa3!D48)</f>
        <v>CEMİLE BEYAZİT</v>
      </c>
      <c r="E48" s="436"/>
      <c r="F48" s="22">
        <f>IF(Sayfa3!F48=0,"",Sayfa3!F48)</f>
        <v>74.009999999999991</v>
      </c>
      <c r="G48" s="22">
        <f>IF(Sayfa3!G48=0,"",Sayfa3!G48)</f>
        <v>11.101499999999998</v>
      </c>
      <c r="H48" s="22">
        <f>IF(Sayfa3!H48=0,"",Sayfa3!H48)</f>
        <v>0.48846599999999996</v>
      </c>
      <c r="I48" s="22">
        <f>IF(Sayfa3!I48=0,"",Sayfa3!I48)</f>
        <v>11.589965999999999</v>
      </c>
      <c r="J48" s="22">
        <f>IF(Sayfa3!J48=0,"",Sayfa3!J48)</f>
        <v>62.420033999999994</v>
      </c>
      <c r="K48" s="74"/>
    </row>
    <row r="49" spans="1:11" ht="13.5" customHeight="1">
      <c r="A49" s="89" t="str">
        <f>GİRİŞ!C43</f>
        <v/>
      </c>
      <c r="B49" s="2">
        <f t="shared" si="2"/>
        <v>0</v>
      </c>
      <c r="C49" s="288" t="str">
        <f>GİRİŞ!E43</f>
        <v/>
      </c>
      <c r="D49" s="435" t="str">
        <f>IF(Sayfa3!D49=0,"",Sayfa3!D49)</f>
        <v/>
      </c>
      <c r="E49" s="436"/>
      <c r="F49" s="22" t="str">
        <f>IF(Sayfa3!F49=0,"",Sayfa3!F49)</f>
        <v/>
      </c>
      <c r="G49" s="22" t="str">
        <f>IF(Sayfa3!G49=0,"",Sayfa3!G49)</f>
        <v/>
      </c>
      <c r="H49" s="22" t="str">
        <f>IF(Sayfa3!H49=0,"",Sayfa3!H49)</f>
        <v/>
      </c>
      <c r="I49" s="22" t="str">
        <f>IF(Sayfa3!I49=0,"",Sayfa3!I49)</f>
        <v/>
      </c>
      <c r="J49" s="22" t="str">
        <f>IF(Sayfa3!J49=0,"",Sayfa3!J49)</f>
        <v/>
      </c>
      <c r="K49" s="74"/>
    </row>
    <row r="50" spans="1:11" ht="13.5" customHeight="1">
      <c r="A50" s="89" t="str">
        <f>GİRİŞ!C44</f>
        <v/>
      </c>
      <c r="B50" s="2">
        <f t="shared" si="2"/>
        <v>0</v>
      </c>
      <c r="C50" s="288" t="str">
        <f>GİRİŞ!E44</f>
        <v/>
      </c>
      <c r="D50" s="435" t="str">
        <f>IF(Sayfa3!D50=0,"",Sayfa3!D50)</f>
        <v/>
      </c>
      <c r="E50" s="436"/>
      <c r="F50" s="22" t="str">
        <f>IF(Sayfa3!F50=0,"",Sayfa3!F50)</f>
        <v/>
      </c>
      <c r="G50" s="22" t="str">
        <f>IF(Sayfa3!G50=0,"",Sayfa3!G50)</f>
        <v/>
      </c>
      <c r="H50" s="22" t="str">
        <f>IF(Sayfa3!H50=0,"",Sayfa3!H50)</f>
        <v/>
      </c>
      <c r="I50" s="22" t="str">
        <f>IF(Sayfa3!I50=0,"",Sayfa3!I50)</f>
        <v/>
      </c>
      <c r="J50" s="22" t="str">
        <f>IF(Sayfa3!J50=0,"",Sayfa3!J50)</f>
        <v/>
      </c>
      <c r="K50" s="74"/>
    </row>
    <row r="51" spans="1:11" ht="13.5" customHeight="1">
      <c r="A51" s="89" t="str">
        <f>GİRİŞ!C45</f>
        <v/>
      </c>
      <c r="B51" s="2">
        <f t="shared" si="2"/>
        <v>0</v>
      </c>
      <c r="C51" s="288" t="str">
        <f>GİRİŞ!E45</f>
        <v/>
      </c>
      <c r="D51" s="435" t="str">
        <f>IF(Sayfa3!D51=0,"",Sayfa3!D51)</f>
        <v/>
      </c>
      <c r="E51" s="436"/>
      <c r="F51" s="22" t="str">
        <f>IF(Sayfa3!F51=0,"",Sayfa3!F51)</f>
        <v/>
      </c>
      <c r="G51" s="22" t="str">
        <f>IF(Sayfa3!G51=0,"",Sayfa3!G51)</f>
        <v/>
      </c>
      <c r="H51" s="22" t="str">
        <f>IF(Sayfa3!H51=0,"",Sayfa3!H51)</f>
        <v/>
      </c>
      <c r="I51" s="22" t="str">
        <f>IF(Sayfa3!I51=0,"",Sayfa3!I51)</f>
        <v/>
      </c>
      <c r="J51" s="22" t="str">
        <f>IF(Sayfa3!J51=0,"",Sayfa3!J51)</f>
        <v/>
      </c>
      <c r="K51" s="74"/>
    </row>
    <row r="52" spans="1:11" ht="13.5" customHeight="1">
      <c r="A52" s="89" t="str">
        <f>GİRİŞ!C46</f>
        <v/>
      </c>
      <c r="B52" s="2">
        <f t="shared" si="2"/>
        <v>0</v>
      </c>
      <c r="C52" s="288" t="str">
        <f>GİRİŞ!E46</f>
        <v/>
      </c>
      <c r="D52" s="435" t="str">
        <f>IF(Sayfa3!D52=0,"",Sayfa3!D52)</f>
        <v/>
      </c>
      <c r="E52" s="436"/>
      <c r="F52" s="22" t="str">
        <f>IF(Sayfa3!F52=0,"",Sayfa3!F52)</f>
        <v/>
      </c>
      <c r="G52" s="22" t="str">
        <f>IF(Sayfa3!G52=0,"",Sayfa3!G52)</f>
        <v/>
      </c>
      <c r="H52" s="22" t="str">
        <f>IF(Sayfa3!H52=0,"",Sayfa3!H52)</f>
        <v/>
      </c>
      <c r="I52" s="22" t="str">
        <f>IF(Sayfa3!I52=0,"",Sayfa3!I52)</f>
        <v/>
      </c>
      <c r="J52" s="22" t="str">
        <f>IF(Sayfa3!J52=0,"",Sayfa3!J52)</f>
        <v/>
      </c>
      <c r="K52" s="74"/>
    </row>
    <row r="53" spans="1:11" ht="13.5" customHeight="1" thickBot="1">
      <c r="A53" s="90" t="str">
        <f>GİRİŞ!C47</f>
        <v/>
      </c>
      <c r="B53" s="2">
        <f t="shared" si="2"/>
        <v>0</v>
      </c>
      <c r="C53" s="288" t="str">
        <f>GİRİŞ!E47</f>
        <v/>
      </c>
      <c r="D53" s="435" t="str">
        <f>IF(Sayfa3!D53=0,"",Sayfa3!D53)</f>
        <v/>
      </c>
      <c r="E53" s="436"/>
      <c r="F53" s="22" t="str">
        <f>IF(Sayfa3!F53=0,"",Sayfa3!F53)</f>
        <v/>
      </c>
      <c r="G53" s="22" t="str">
        <f>IF(Sayfa3!G53=0,"",Sayfa3!G53)</f>
        <v/>
      </c>
      <c r="H53" s="22" t="str">
        <f>IF(Sayfa3!H53=0,"",Sayfa3!H53)</f>
        <v/>
      </c>
      <c r="I53" s="22" t="str">
        <f>IF(Sayfa3!I53=0,"",Sayfa3!I53)</f>
        <v/>
      </c>
      <c r="J53" s="22" t="str">
        <f>IF(Sayfa3!J53=0,"",Sayfa3!J53)</f>
        <v/>
      </c>
      <c r="K53" s="74"/>
    </row>
    <row r="54" spans="1:11" ht="15" hidden="1" customHeight="1" thickBot="1">
      <c r="A54" s="77"/>
      <c r="B54" s="77">
        <f>SUM(B48:B53)</f>
        <v>1</v>
      </c>
      <c r="C54" s="77"/>
      <c r="D54" s="466"/>
      <c r="E54" s="466"/>
      <c r="F54" s="94" t="str">
        <f>IF(Sayfa3!F54=0,"",Sayfa3!F54)</f>
        <v/>
      </c>
      <c r="G54" s="94" t="str">
        <f>IF(Sayfa3!G54=0,"",Sayfa3!G54)</f>
        <v/>
      </c>
      <c r="H54" s="94" t="str">
        <f>IF(Sayfa3!H54=0,"",Sayfa3!H54)</f>
        <v/>
      </c>
      <c r="I54" s="94" t="str">
        <f>IF(Sayfa3!I54=0,"",Sayfa3!I54)</f>
        <v/>
      </c>
      <c r="J54" s="94" t="str">
        <f>IF(Sayfa3!J54=0,"",Sayfa3!J54)</f>
        <v/>
      </c>
      <c r="K54" s="74"/>
    </row>
    <row r="55" spans="1:11" ht="13.5" thickBot="1">
      <c r="A55" s="460" t="s">
        <v>9</v>
      </c>
      <c r="B55" s="461"/>
      <c r="C55" s="461"/>
      <c r="D55" s="461"/>
      <c r="E55" s="462"/>
      <c r="F55" s="95">
        <f>IF(Sayfa3!F55=0,"",Sayfa3!F55)</f>
        <v>666.09</v>
      </c>
      <c r="G55" s="95">
        <f>IF(Sayfa3!G55=0,"",Sayfa3!G55)</f>
        <v>99.913500000000013</v>
      </c>
      <c r="H55" s="95">
        <f>IF(Sayfa3!H55=0,"",Sayfa3!H55)</f>
        <v>4.3961940000000004</v>
      </c>
      <c r="I55" s="95">
        <f>IF(Sayfa3!I55=0,"",Sayfa3!I55)</f>
        <v>104.30969400000001</v>
      </c>
      <c r="J55" s="95">
        <f>IF(Sayfa3!J55=0,"",Sayfa3!J55)</f>
        <v>561.78030600000011</v>
      </c>
      <c r="K55" s="80"/>
    </row>
    <row r="56" spans="1:11">
      <c r="I56" s="469"/>
      <c r="J56" s="469"/>
    </row>
    <row r="58" spans="1:11">
      <c r="F58" s="426">
        <f ca="1">TODAY()</f>
        <v>41289</v>
      </c>
      <c r="G58" s="426"/>
      <c r="H58" s="426"/>
      <c r="I58" s="426"/>
      <c r="J58" s="426"/>
    </row>
    <row r="59" spans="1:11">
      <c r="F59" s="427" t="str">
        <f>IF(Sayfa3!G59=0,"",Sayfa3!G59)</f>
        <v>ORHAN KARAKAYA</v>
      </c>
      <c r="G59" s="427"/>
      <c r="H59" s="427"/>
      <c r="I59" s="427"/>
      <c r="J59" s="427"/>
    </row>
    <row r="60" spans="1:11">
      <c r="F60" s="427" t="str">
        <f>IF(Sayfa3!G60=0,"",Sayfa3!G60)</f>
        <v>MEVLÜT AYSUN ÖZER İLKOKULU</v>
      </c>
      <c r="G60" s="427"/>
      <c r="H60" s="427"/>
      <c r="I60" s="427"/>
      <c r="J60" s="427"/>
    </row>
    <row r="61" spans="1:11">
      <c r="F61" s="428" t="s">
        <v>101</v>
      </c>
      <c r="G61" s="428"/>
      <c r="H61" s="428"/>
      <c r="I61" s="428"/>
      <c r="J61" s="428"/>
    </row>
  </sheetData>
  <sheetProtection sheet="1" objects="1" scenarios="1"/>
  <mergeCells count="73">
    <mergeCell ref="J7:K7"/>
    <mergeCell ref="I56:J56"/>
    <mergeCell ref="K9:K10"/>
    <mergeCell ref="A8:K8"/>
    <mergeCell ref="D47:E47"/>
    <mergeCell ref="D52:E52"/>
    <mergeCell ref="D53:E53"/>
    <mergeCell ref="D43:E43"/>
    <mergeCell ref="D44:E44"/>
    <mergeCell ref="D45:E45"/>
    <mergeCell ref="D46:E46"/>
    <mergeCell ref="D51:E51"/>
    <mergeCell ref="D48:E48"/>
    <mergeCell ref="D49:E49"/>
    <mergeCell ref="D50:E50"/>
    <mergeCell ref="D19:E19"/>
    <mergeCell ref="D20:E20"/>
    <mergeCell ref="A55:E55"/>
    <mergeCell ref="D9:E10"/>
    <mergeCell ref="D15:E15"/>
    <mergeCell ref="D54:E54"/>
    <mergeCell ref="D34:E34"/>
    <mergeCell ref="D35:E35"/>
    <mergeCell ref="D37:E37"/>
    <mergeCell ref="D38:E38"/>
    <mergeCell ref="D42:E42"/>
    <mergeCell ref="D39:E39"/>
    <mergeCell ref="D27:E27"/>
    <mergeCell ref="D40:E40"/>
    <mergeCell ref="D41:E41"/>
    <mergeCell ref="D29:E29"/>
    <mergeCell ref="D36:E36"/>
    <mergeCell ref="D23:E23"/>
    <mergeCell ref="D24:E24"/>
    <mergeCell ref="D25:E25"/>
    <mergeCell ref="D26:E26"/>
    <mergeCell ref="D33:E33"/>
    <mergeCell ref="D28:E28"/>
    <mergeCell ref="D30:E30"/>
    <mergeCell ref="D31:E31"/>
    <mergeCell ref="D32:E32"/>
    <mergeCell ref="A1:B1"/>
    <mergeCell ref="A2:C2"/>
    <mergeCell ref="A3:C3"/>
    <mergeCell ref="A4:E7"/>
    <mergeCell ref="J3:K3"/>
    <mergeCell ref="J4:K4"/>
    <mergeCell ref="F3:H3"/>
    <mergeCell ref="F4:H4"/>
    <mergeCell ref="I1:K1"/>
    <mergeCell ref="J5:K5"/>
    <mergeCell ref="J2:K2"/>
    <mergeCell ref="F2:H2"/>
    <mergeCell ref="F5:H5"/>
    <mergeCell ref="F6:H6"/>
    <mergeCell ref="F7:H7"/>
    <mergeCell ref="J6:K6"/>
    <mergeCell ref="F58:J58"/>
    <mergeCell ref="F59:J59"/>
    <mergeCell ref="F60:J60"/>
    <mergeCell ref="F61:J61"/>
    <mergeCell ref="A9:B9"/>
    <mergeCell ref="A10:B10"/>
    <mergeCell ref="C9:C10"/>
    <mergeCell ref="D12:E12"/>
    <mergeCell ref="D18:E18"/>
    <mergeCell ref="D13:E13"/>
    <mergeCell ref="D14:E14"/>
    <mergeCell ref="D16:E16"/>
    <mergeCell ref="D17:E17"/>
    <mergeCell ref="D11:E11"/>
    <mergeCell ref="D21:E21"/>
    <mergeCell ref="D22:E22"/>
  </mergeCells>
  <phoneticPr fontId="0" type="noConversion"/>
  <pageMargins left="0.28999999999999998" right="0.15" top="0.48" bottom="0.31" header="0.19" footer="0.25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</sheetPr>
  <dimension ref="A1:L31"/>
  <sheetViews>
    <sheetView workbookViewId="0"/>
  </sheetViews>
  <sheetFormatPr defaultRowHeight="12.75"/>
  <cols>
    <col min="1" max="1" width="3.7109375" style="8" customWidth="1"/>
    <col min="2" max="2" width="7.42578125" style="8" customWidth="1"/>
    <col min="3" max="3" width="14.140625" style="8" customWidth="1"/>
    <col min="4" max="4" width="12" style="8" customWidth="1"/>
    <col min="5" max="5" width="2.85546875" style="8" customWidth="1"/>
    <col min="6" max="6" width="14.5703125" style="8" customWidth="1"/>
    <col min="7" max="7" width="7.42578125" style="8" customWidth="1"/>
    <col min="8" max="8" width="7" style="8" customWidth="1"/>
    <col min="9" max="9" width="17.7109375" style="8" customWidth="1"/>
    <col min="10" max="16384" width="9.140625" style="8"/>
  </cols>
  <sheetData>
    <row r="1" spans="1:12" ht="19.5" customHeight="1">
      <c r="A1" s="45"/>
      <c r="B1" s="9"/>
      <c r="C1" s="47" t="str">
        <f>GİRİŞ!M18</f>
        <v>İZMİR</v>
      </c>
      <c r="D1" s="26" t="str">
        <f>GİRİŞ!M19</f>
        <v>GAZİEMİR</v>
      </c>
      <c r="E1" s="9" t="str">
        <f>GİRİŞ!M17</f>
        <v>MEVLÜT AYSUN ÖZER İLKOKULU</v>
      </c>
      <c r="F1" s="14"/>
      <c r="G1" s="9"/>
      <c r="H1" s="9"/>
      <c r="I1" s="46"/>
      <c r="J1" s="12"/>
    </row>
    <row r="2" spans="1:12" ht="19.5" customHeight="1">
      <c r="A2" s="44"/>
      <c r="B2" s="484" t="s">
        <v>16</v>
      </c>
      <c r="C2" s="484"/>
      <c r="D2" s="484"/>
      <c r="E2" s="484"/>
      <c r="F2" s="484"/>
      <c r="G2" s="484"/>
      <c r="H2" s="484"/>
      <c r="I2" s="485"/>
      <c r="J2" s="12"/>
    </row>
    <row r="3" spans="1:12" ht="19.5" customHeight="1">
      <c r="A3" s="11"/>
      <c r="B3" s="27"/>
      <c r="C3" s="40" t="str">
        <f>GİRİŞ!M14</f>
        <v>2012-2013</v>
      </c>
      <c r="D3" s="39" t="s">
        <v>102</v>
      </c>
      <c r="E3" s="208">
        <f>GİRİŞ!M15</f>
        <v>1</v>
      </c>
      <c r="F3" s="41" t="s">
        <v>45</v>
      </c>
      <c r="G3" s="42"/>
      <c r="H3" s="29"/>
      <c r="I3" s="43"/>
      <c r="J3" s="12"/>
    </row>
    <row r="4" spans="1:12" ht="24" customHeight="1">
      <c r="A4" s="486"/>
      <c r="B4" s="493" t="s">
        <v>39</v>
      </c>
      <c r="C4" s="494"/>
      <c r="D4" s="494"/>
      <c r="E4" s="494"/>
      <c r="F4" s="494"/>
      <c r="G4" s="494"/>
      <c r="H4" s="495"/>
      <c r="I4" s="50">
        <f>GİRİŞ!P4</f>
        <v>1</v>
      </c>
      <c r="J4" s="12"/>
      <c r="L4" s="10"/>
    </row>
    <row r="5" spans="1:12" ht="24" customHeight="1">
      <c r="A5" s="487"/>
      <c r="B5" s="496" t="s">
        <v>40</v>
      </c>
      <c r="C5" s="497"/>
      <c r="D5" s="497"/>
      <c r="E5" s="497"/>
      <c r="F5" s="497"/>
      <c r="G5" s="497"/>
      <c r="H5" s="497"/>
      <c r="I5" s="48">
        <f>'SINIF LİSTELERİ'!J1115</f>
        <v>21</v>
      </c>
      <c r="J5" s="12"/>
    </row>
    <row r="6" spans="1:12" ht="24" customHeight="1">
      <c r="A6" s="487"/>
      <c r="B6" s="489" t="s">
        <v>17</v>
      </c>
      <c r="C6" s="490"/>
      <c r="D6" s="490"/>
      <c r="E6" s="490"/>
      <c r="F6" s="490"/>
      <c r="G6" s="490"/>
      <c r="H6" s="490"/>
      <c r="I6" s="50">
        <f>GİRİŞ!P5</f>
        <v>40</v>
      </c>
      <c r="J6" s="12"/>
    </row>
    <row r="7" spans="1:12" ht="20.25" customHeight="1">
      <c r="A7" s="487"/>
      <c r="B7" s="499" t="s">
        <v>18</v>
      </c>
      <c r="C7" s="500"/>
      <c r="D7" s="500"/>
      <c r="E7" s="500"/>
      <c r="F7" s="500"/>
      <c r="G7" s="500"/>
      <c r="H7" s="500"/>
      <c r="I7" s="498">
        <f>GİRİŞ!P6</f>
        <v>1.875</v>
      </c>
      <c r="J7" s="12"/>
    </row>
    <row r="8" spans="1:12" ht="19.5" customHeight="1">
      <c r="A8" s="487"/>
      <c r="B8" s="501" t="s">
        <v>19</v>
      </c>
      <c r="C8" s="502"/>
      <c r="D8" s="502"/>
      <c r="E8" s="502"/>
      <c r="F8" s="502"/>
      <c r="G8" s="502"/>
      <c r="H8" s="502"/>
      <c r="I8" s="498"/>
      <c r="J8" s="12"/>
    </row>
    <row r="9" spans="1:12" ht="18.75" customHeight="1">
      <c r="A9" s="487"/>
      <c r="B9" s="491" t="s">
        <v>20</v>
      </c>
      <c r="C9" s="492"/>
      <c r="D9" s="492"/>
      <c r="E9" s="492"/>
      <c r="F9" s="492"/>
      <c r="G9" s="492"/>
      <c r="H9" s="492"/>
      <c r="I9" s="498"/>
      <c r="J9" s="12"/>
    </row>
    <row r="10" spans="1:12" ht="24" customHeight="1">
      <c r="A10" s="487"/>
      <c r="B10" s="489" t="s">
        <v>21</v>
      </c>
      <c r="C10" s="490"/>
      <c r="D10" s="490"/>
      <c r="E10" s="490"/>
      <c r="F10" s="490"/>
      <c r="G10" s="490"/>
      <c r="H10" s="490"/>
      <c r="I10" s="48">
        <f>'SINIF LİSTELERİ'!K1115</f>
        <v>2</v>
      </c>
      <c r="J10" s="12"/>
    </row>
    <row r="11" spans="1:12" ht="24" customHeight="1">
      <c r="A11" s="487"/>
      <c r="B11" s="489" t="s">
        <v>22</v>
      </c>
      <c r="C11" s="490"/>
      <c r="D11" s="490"/>
      <c r="E11" s="490"/>
      <c r="F11" s="490"/>
      <c r="G11" s="490"/>
      <c r="H11" s="490"/>
      <c r="I11" s="48">
        <f>'SINIF LİSTELERİ'!L1115</f>
        <v>1</v>
      </c>
      <c r="J11" s="12"/>
    </row>
    <row r="12" spans="1:12" ht="24" customHeight="1">
      <c r="A12" s="487"/>
      <c r="B12" s="489" t="s">
        <v>23</v>
      </c>
      <c r="C12" s="490"/>
      <c r="D12" s="490"/>
      <c r="E12" s="490"/>
      <c r="F12" s="490"/>
      <c r="G12" s="490"/>
      <c r="H12" s="490"/>
      <c r="I12" s="49">
        <f>'SINIF LİSTELERİ'!I1115</f>
        <v>1233.5</v>
      </c>
      <c r="J12" s="12"/>
    </row>
    <row r="13" spans="1:12" ht="24" customHeight="1">
      <c r="A13" s="487"/>
      <c r="B13" s="489" t="s">
        <v>24</v>
      </c>
      <c r="C13" s="490"/>
      <c r="D13" s="490"/>
      <c r="E13" s="490"/>
      <c r="F13" s="490"/>
      <c r="G13" s="490"/>
      <c r="H13" s="490"/>
      <c r="I13" s="50">
        <f>Sayfa1!B47</f>
        <v>1</v>
      </c>
      <c r="J13" s="12"/>
    </row>
    <row r="14" spans="1:12" ht="24" customHeight="1">
      <c r="A14" s="488"/>
      <c r="B14" s="489" t="s">
        <v>25</v>
      </c>
      <c r="C14" s="490"/>
      <c r="D14" s="490"/>
      <c r="E14" s="490"/>
      <c r="F14" s="490"/>
      <c r="G14" s="490"/>
      <c r="H14" s="490"/>
      <c r="I14" s="50">
        <f>Sayfa1!B15</f>
        <v>1</v>
      </c>
      <c r="J14" s="12"/>
    </row>
    <row r="15" spans="1:12" ht="31.5" customHeight="1">
      <c r="A15" s="503"/>
      <c r="B15" s="503"/>
      <c r="C15" s="503"/>
      <c r="D15" s="503"/>
      <c r="E15" s="503"/>
      <c r="F15" s="503"/>
      <c r="G15" s="503"/>
      <c r="H15" s="503"/>
      <c r="I15" s="503"/>
      <c r="J15" s="12"/>
    </row>
    <row r="16" spans="1:12" ht="24" customHeight="1">
      <c r="A16" s="486"/>
      <c r="B16" s="476" t="s">
        <v>26</v>
      </c>
      <c r="C16" s="477"/>
      <c r="D16" s="477"/>
      <c r="E16" s="477"/>
      <c r="F16" s="478"/>
      <c r="G16" s="504" t="s">
        <v>155</v>
      </c>
      <c r="H16" s="506" t="s">
        <v>36</v>
      </c>
      <c r="I16" s="28" t="s">
        <v>37</v>
      </c>
    </row>
    <row r="17" spans="1:9" ht="24" customHeight="1">
      <c r="A17" s="487"/>
      <c r="B17" s="481" t="s">
        <v>27</v>
      </c>
      <c r="C17" s="482"/>
      <c r="D17" s="482"/>
      <c r="E17" s="482"/>
      <c r="F17" s="483"/>
      <c r="G17" s="505"/>
      <c r="H17" s="507"/>
      <c r="I17" s="30" t="s">
        <v>38</v>
      </c>
    </row>
    <row r="18" spans="1:9" ht="24" customHeight="1">
      <c r="A18" s="487"/>
      <c r="B18" s="473" t="s">
        <v>28</v>
      </c>
      <c r="C18" s="474"/>
      <c r="D18" s="474"/>
      <c r="E18" s="474"/>
      <c r="F18" s="475"/>
      <c r="G18" s="50">
        <f>GİRİŞ!P8</f>
        <v>0.03</v>
      </c>
      <c r="H18" s="50">
        <f>GİRİŞ!C5</f>
        <v>1</v>
      </c>
      <c r="I18" s="148">
        <f>Sayfa1!J2</f>
        <v>37.004999999999995</v>
      </c>
    </row>
    <row r="19" spans="1:9" ht="24" customHeight="1">
      <c r="A19" s="487"/>
      <c r="B19" s="473" t="s">
        <v>29</v>
      </c>
      <c r="C19" s="474"/>
      <c r="D19" s="474"/>
      <c r="E19" s="474"/>
      <c r="F19" s="475"/>
      <c r="G19" s="50">
        <f>GİRİŞ!P9</f>
        <v>0.05</v>
      </c>
      <c r="H19" s="50">
        <f>Sayfa1!B15</f>
        <v>1</v>
      </c>
      <c r="I19" s="148">
        <f>Sayfa1!J3</f>
        <v>61.675000000000004</v>
      </c>
    </row>
    <row r="20" spans="1:9" ht="24" customHeight="1">
      <c r="A20" s="487"/>
      <c r="B20" s="473" t="s">
        <v>30</v>
      </c>
      <c r="C20" s="474"/>
      <c r="D20" s="474"/>
      <c r="E20" s="474"/>
      <c r="F20" s="475"/>
      <c r="G20" s="196">
        <f>GİRİŞ!P10</f>
        <v>0.8</v>
      </c>
      <c r="H20" s="50">
        <f>Sayfa1!B47</f>
        <v>1</v>
      </c>
      <c r="I20" s="148">
        <f>Sayfa1!J4</f>
        <v>986.80000000000007</v>
      </c>
    </row>
    <row r="21" spans="1:9" ht="24" customHeight="1">
      <c r="A21" s="487"/>
      <c r="B21" s="473" t="s">
        <v>31</v>
      </c>
      <c r="C21" s="474"/>
      <c r="D21" s="474"/>
      <c r="E21" s="474"/>
      <c r="F21" s="475"/>
      <c r="G21" s="50">
        <f>GİRİŞ!P11</f>
        <v>0.06</v>
      </c>
      <c r="H21" s="50">
        <f>Sayfa1!B54</f>
        <v>1</v>
      </c>
      <c r="I21" s="148">
        <f>Sayfa1!J5</f>
        <v>74.009999999999991</v>
      </c>
    </row>
    <row r="22" spans="1:9" ht="24" customHeight="1">
      <c r="A22" s="487"/>
      <c r="B22" s="473" t="s">
        <v>32</v>
      </c>
      <c r="C22" s="474"/>
      <c r="D22" s="474"/>
      <c r="E22" s="474"/>
      <c r="F22" s="475"/>
      <c r="G22" s="196" t="str">
        <f>Sayfa1!I7</f>
        <v/>
      </c>
      <c r="H22" s="479" t="str">
        <f>Sayfa1!J7</f>
        <v/>
      </c>
      <c r="I22" s="480"/>
    </row>
    <row r="23" spans="1:9" ht="24" customHeight="1">
      <c r="A23" s="487"/>
      <c r="B23" s="473" t="s">
        <v>33</v>
      </c>
      <c r="C23" s="474"/>
      <c r="D23" s="474"/>
      <c r="E23" s="474"/>
      <c r="F23" s="475"/>
      <c r="G23" s="50">
        <f>GİRİŞ!P12</f>
        <v>0.06</v>
      </c>
      <c r="H23" s="479">
        <f>Sayfa1!J6</f>
        <v>74.009999999999991</v>
      </c>
      <c r="I23" s="480"/>
    </row>
    <row r="24" spans="1:9" ht="24" customHeight="1">
      <c r="A24" s="487"/>
      <c r="B24" s="473" t="s">
        <v>34</v>
      </c>
      <c r="C24" s="474"/>
      <c r="D24" s="474"/>
      <c r="E24" s="474"/>
      <c r="F24" s="474"/>
      <c r="G24" s="509">
        <f>IF(Sayfa1!G55=0,"",Sayfa1!G55)</f>
        <v>99.913500000000013</v>
      </c>
      <c r="H24" s="509"/>
      <c r="I24" s="509"/>
    </row>
    <row r="25" spans="1:9" ht="24" customHeight="1">
      <c r="A25" s="488"/>
      <c r="B25" s="473" t="s">
        <v>35</v>
      </c>
      <c r="C25" s="474"/>
      <c r="D25" s="474"/>
      <c r="E25" s="474"/>
      <c r="F25" s="474"/>
      <c r="G25" s="509">
        <f>IF(Sayfa1!H55=0,"",Sayfa1!H55)</f>
        <v>4.3961940000000004</v>
      </c>
      <c r="H25" s="509"/>
      <c r="I25" s="509"/>
    </row>
    <row r="26" spans="1:9" ht="24" customHeight="1"/>
    <row r="27" spans="1:9" ht="24" customHeight="1"/>
    <row r="28" spans="1:9" ht="15.75" customHeight="1">
      <c r="F28" s="508">
        <f ca="1">TODAY()</f>
        <v>41289</v>
      </c>
      <c r="G28" s="428"/>
      <c r="H28" s="428"/>
      <c r="I28" s="428"/>
    </row>
    <row r="29" spans="1:9" ht="15.75" customHeight="1">
      <c r="F29" s="510" t="str">
        <f>GİRİŞ!H5</f>
        <v>ORHAN KARAKAYA</v>
      </c>
      <c r="G29" s="510"/>
      <c r="H29" s="510"/>
      <c r="I29" s="510"/>
    </row>
    <row r="30" spans="1:9" ht="15.75" customHeight="1">
      <c r="F30" s="428" t="str">
        <f>GİRİŞ!M17</f>
        <v>MEVLÜT AYSUN ÖZER İLKOKULU</v>
      </c>
      <c r="G30" s="428"/>
      <c r="H30" s="428"/>
      <c r="I30" s="428"/>
    </row>
    <row r="31" spans="1:9" ht="15.75" customHeight="1">
      <c r="F31" s="428" t="s">
        <v>101</v>
      </c>
      <c r="G31" s="428"/>
      <c r="H31" s="428"/>
      <c r="I31" s="428"/>
    </row>
  </sheetData>
  <sheetProtection sheet="1" objects="1" scenarios="1"/>
  <mergeCells count="36">
    <mergeCell ref="B25:F25"/>
    <mergeCell ref="G24:I24"/>
    <mergeCell ref="G25:I25"/>
    <mergeCell ref="B23:F23"/>
    <mergeCell ref="F29:I29"/>
    <mergeCell ref="F30:I30"/>
    <mergeCell ref="F31:I31"/>
    <mergeCell ref="I7:I9"/>
    <mergeCell ref="B7:H7"/>
    <mergeCell ref="B8:H8"/>
    <mergeCell ref="A15:I15"/>
    <mergeCell ref="A16:A25"/>
    <mergeCell ref="B14:H14"/>
    <mergeCell ref="G16:G17"/>
    <mergeCell ref="B21:F21"/>
    <mergeCell ref="H22:I22"/>
    <mergeCell ref="H16:H17"/>
    <mergeCell ref="B18:F18"/>
    <mergeCell ref="B19:F19"/>
    <mergeCell ref="B20:F20"/>
    <mergeCell ref="F28:I28"/>
    <mergeCell ref="B2:I2"/>
    <mergeCell ref="A4:A14"/>
    <mergeCell ref="B10:H10"/>
    <mergeCell ref="B11:H11"/>
    <mergeCell ref="B12:H12"/>
    <mergeCell ref="B13:H13"/>
    <mergeCell ref="B9:H9"/>
    <mergeCell ref="B4:H4"/>
    <mergeCell ref="B5:H5"/>
    <mergeCell ref="B6:H6"/>
    <mergeCell ref="B22:F22"/>
    <mergeCell ref="B16:F16"/>
    <mergeCell ref="H23:I23"/>
    <mergeCell ref="B24:F24"/>
    <mergeCell ref="B17:F17"/>
  </mergeCells>
  <phoneticPr fontId="0" type="noConversion"/>
  <pageMargins left="0.84" right="0.19" top="0.85" bottom="0.33" header="0.5" footer="0.24"/>
  <pageSetup paperSize="9" orientation="portrait" horizontalDpi="30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</sheetPr>
  <dimension ref="A1:L41"/>
  <sheetViews>
    <sheetView showGridLines="0" workbookViewId="0">
      <selection activeCell="I14" sqref="I14"/>
    </sheetView>
  </sheetViews>
  <sheetFormatPr defaultRowHeight="12.75"/>
  <cols>
    <col min="1" max="1" width="4.5703125" style="8" customWidth="1"/>
    <col min="2" max="2" width="3.42578125" style="8" hidden="1" customWidth="1"/>
    <col min="3" max="3" width="9.140625" style="8"/>
    <col min="4" max="4" width="24.28515625" style="8" customWidth="1"/>
    <col min="5" max="6" width="9.140625" style="8"/>
    <col min="7" max="7" width="7.85546875" style="8" customWidth="1"/>
    <col min="8" max="8" width="8.140625" style="8" customWidth="1"/>
    <col min="9" max="9" width="9.28515625" style="8" customWidth="1"/>
    <col min="10" max="10" width="16.140625" style="8" customWidth="1"/>
    <col min="11" max="11" width="12.7109375" style="8" bestFit="1" customWidth="1"/>
    <col min="12" max="16384" width="9.140625" style="8"/>
  </cols>
  <sheetData>
    <row r="1" spans="1:12" ht="24.75" customHeight="1">
      <c r="A1" s="511" t="str">
        <f>GİRİŞ!M17</f>
        <v>MEVLÜT AYSUN ÖZER İLKOKULU</v>
      </c>
      <c r="B1" s="512"/>
      <c r="C1" s="512"/>
      <c r="D1" s="512"/>
      <c r="E1" s="512"/>
      <c r="F1" s="512"/>
      <c r="G1" s="512"/>
      <c r="H1" s="512"/>
      <c r="I1" s="512"/>
      <c r="J1" s="513"/>
      <c r="K1" s="139"/>
    </row>
    <row r="2" spans="1:12" ht="23.25" customHeight="1">
      <c r="A2" s="514" t="str">
        <f>GİRİŞ!M14</f>
        <v>2012-2013</v>
      </c>
      <c r="B2" s="515"/>
      <c r="C2" s="515"/>
      <c r="D2" s="132" t="s">
        <v>111</v>
      </c>
      <c r="E2" s="197" t="str">
        <f>GİRİŞ!M16</f>
        <v>OCAK</v>
      </c>
      <c r="F2" s="223" t="s">
        <v>105</v>
      </c>
      <c r="G2" s="41" t="s">
        <v>131</v>
      </c>
      <c r="H2" s="137"/>
      <c r="I2" s="137"/>
      <c r="J2" s="138"/>
    </row>
    <row r="3" spans="1:12" ht="27" customHeight="1">
      <c r="A3" s="89"/>
      <c r="B3" s="23"/>
      <c r="C3" s="104" t="s">
        <v>7</v>
      </c>
      <c r="D3" s="149" t="s">
        <v>125</v>
      </c>
      <c r="E3" s="135" t="s">
        <v>130</v>
      </c>
      <c r="F3" s="135" t="s">
        <v>127</v>
      </c>
      <c r="G3" s="135" t="s">
        <v>128</v>
      </c>
      <c r="H3" s="135" t="s">
        <v>126</v>
      </c>
      <c r="I3" s="135" t="s">
        <v>129</v>
      </c>
      <c r="J3" s="136" t="s">
        <v>1</v>
      </c>
      <c r="K3" s="12"/>
    </row>
    <row r="4" spans="1:12" ht="19.5" customHeight="1">
      <c r="A4" s="160" t="str">
        <f>IF('EK LİSTE 1'!C2=0,"",'EK LİSTE 1'!C2)</f>
        <v>3-B</v>
      </c>
      <c r="B4" s="153">
        <f>IF(D4="","",1)</f>
        <v>1</v>
      </c>
      <c r="C4" s="104" t="str">
        <f>'EK LİSTE 1'!D2</f>
        <v>Öğretmeni</v>
      </c>
      <c r="D4" s="154" t="str">
        <f>IF('EK LİSTE 1'!E2=0,"",'EK LİSTE 1'!E2)</f>
        <v>Serpil ŞENGÜL</v>
      </c>
      <c r="E4" s="155">
        <f>IF('EK LİSTE 1'!G2=0,"",'EK LİSTE 1'!G2)</f>
        <v>836.8</v>
      </c>
      <c r="F4" s="155">
        <f>IF('EK LİSTE 1'!H2=0,"",'EK LİSTE 1'!H2)</f>
        <v>125.51999999999998</v>
      </c>
      <c r="G4" s="155">
        <f>IF('EK LİSTE 1'!I2=0,"",'EK LİSTE 1'!I2)</f>
        <v>5.5228799999999998</v>
      </c>
      <c r="H4" s="155">
        <f>IF('EK LİSTE 1'!J2=0,"",'EK LİSTE 1'!J2)</f>
        <v>131.04287999999997</v>
      </c>
      <c r="I4" s="155">
        <f>IF('EK LİSTE 1'!K2=0,"",'EK LİSTE 1'!K2)</f>
        <v>705.75711999999999</v>
      </c>
      <c r="J4" s="150"/>
      <c r="K4" s="117"/>
      <c r="L4" s="12"/>
    </row>
    <row r="5" spans="1:12" ht="19.5" customHeight="1">
      <c r="A5" s="160" t="str">
        <f>IF('EK LİSTE 1'!C3=0,"",'EK LİSTE 1'!C3)</f>
        <v>SEÇ</v>
      </c>
      <c r="B5" s="153" t="str">
        <f t="shared" ref="B5:B34" si="0">IF(D5="","",1)</f>
        <v/>
      </c>
      <c r="C5" s="104" t="str">
        <f>'EK LİSTE 1'!D3</f>
        <v/>
      </c>
      <c r="D5" s="154" t="str">
        <f>IF('EK LİSTE 1'!E3=0,"",'EK LİSTE 1'!E3)</f>
        <v/>
      </c>
      <c r="E5" s="155">
        <f>IF('EK LİSTE 1'!G3=0,"",'EK LİSTE 1'!G3)</f>
        <v>150</v>
      </c>
      <c r="F5" s="155">
        <f>IF('EK LİSTE 1'!H3=0,"",'EK LİSTE 1'!H3)</f>
        <v>22.5</v>
      </c>
      <c r="G5" s="155">
        <f>IF('EK LİSTE 1'!I3=0,"",'EK LİSTE 1'!I3)</f>
        <v>0.99</v>
      </c>
      <c r="H5" s="155">
        <f>IF('EK LİSTE 1'!J3=0,"",'EK LİSTE 1'!J3)</f>
        <v>23.49</v>
      </c>
      <c r="I5" s="155">
        <f>IF('EK LİSTE 1'!K3=0,"",'EK LİSTE 1'!K3)</f>
        <v>126.51</v>
      </c>
      <c r="J5" s="72"/>
      <c r="K5" s="118"/>
      <c r="L5" s="12"/>
    </row>
    <row r="6" spans="1:12" ht="19.5" customHeight="1">
      <c r="A6" s="160" t="str">
        <f>IF('EK LİSTE 1'!C4=0,"",'EK LİSTE 1'!C4)</f>
        <v/>
      </c>
      <c r="B6" s="153" t="str">
        <f t="shared" si="0"/>
        <v/>
      </c>
      <c r="C6" s="104" t="str">
        <f>'EK LİSTE 1'!D4</f>
        <v/>
      </c>
      <c r="D6" s="154" t="str">
        <f>IF('EK LİSTE 1'!E4=0,"",'EK LİSTE 1'!E4)</f>
        <v/>
      </c>
      <c r="E6" s="155" t="str">
        <f>IF('EK LİSTE 1'!G4=0,"",'EK LİSTE 1'!G4)</f>
        <v/>
      </c>
      <c r="F6" s="155" t="str">
        <f>IF('EK LİSTE 1'!H4=0,"",'EK LİSTE 1'!H4)</f>
        <v/>
      </c>
      <c r="G6" s="155" t="str">
        <f>IF('EK LİSTE 1'!I4=0,"",'EK LİSTE 1'!I4)</f>
        <v/>
      </c>
      <c r="H6" s="155" t="str">
        <f>IF('EK LİSTE 1'!J4=0,"",'EK LİSTE 1'!J4)</f>
        <v/>
      </c>
      <c r="I6" s="155" t="str">
        <f>IF('EK LİSTE 1'!K4=0,"",'EK LİSTE 1'!K4)</f>
        <v/>
      </c>
      <c r="J6" s="72"/>
    </row>
    <row r="7" spans="1:12" ht="19.5" customHeight="1">
      <c r="A7" s="160" t="str">
        <f>IF('EK LİSTE 1'!C5=0,"",'EK LİSTE 1'!C5)</f>
        <v/>
      </c>
      <c r="B7" s="153" t="str">
        <f t="shared" si="0"/>
        <v/>
      </c>
      <c r="C7" s="104" t="str">
        <f>'EK LİSTE 1'!D5</f>
        <v/>
      </c>
      <c r="D7" s="154" t="str">
        <f>IF('EK LİSTE 1'!E5=0,"",'EK LİSTE 1'!E5)</f>
        <v/>
      </c>
      <c r="E7" s="155" t="str">
        <f>IF('EK LİSTE 1'!G5=0,"",'EK LİSTE 1'!G5)</f>
        <v/>
      </c>
      <c r="F7" s="155" t="str">
        <f>IF('EK LİSTE 1'!H5=0,"",'EK LİSTE 1'!H5)</f>
        <v/>
      </c>
      <c r="G7" s="155" t="str">
        <f>IF('EK LİSTE 1'!I5=0,"",'EK LİSTE 1'!I5)</f>
        <v/>
      </c>
      <c r="H7" s="155" t="str">
        <f>IF('EK LİSTE 1'!J5=0,"",'EK LİSTE 1'!J5)</f>
        <v/>
      </c>
      <c r="I7" s="155" t="str">
        <f>IF('EK LİSTE 1'!K5=0,"",'EK LİSTE 1'!K5)</f>
        <v/>
      </c>
      <c r="J7" s="72"/>
    </row>
    <row r="8" spans="1:12" ht="19.5" customHeight="1">
      <c r="A8" s="160" t="str">
        <f>IF('EK LİSTE 1'!C6=0,"",'EK LİSTE 1'!C6)</f>
        <v/>
      </c>
      <c r="B8" s="153" t="str">
        <f t="shared" si="0"/>
        <v/>
      </c>
      <c r="C8" s="104" t="str">
        <f>'EK LİSTE 1'!D6</f>
        <v/>
      </c>
      <c r="D8" s="154" t="str">
        <f>IF('EK LİSTE 1'!E6=0,"",'EK LİSTE 1'!E6)</f>
        <v/>
      </c>
      <c r="E8" s="155" t="str">
        <f>IF('EK LİSTE 1'!G6=0,"",'EK LİSTE 1'!G6)</f>
        <v/>
      </c>
      <c r="F8" s="155" t="str">
        <f>IF('EK LİSTE 1'!H6=0,"",'EK LİSTE 1'!H6)</f>
        <v/>
      </c>
      <c r="G8" s="155" t="str">
        <f>IF('EK LİSTE 1'!I6=0,"",'EK LİSTE 1'!I6)</f>
        <v/>
      </c>
      <c r="H8" s="155" t="str">
        <f>IF('EK LİSTE 1'!J6=0,"",'EK LİSTE 1'!J6)</f>
        <v/>
      </c>
      <c r="I8" s="155" t="str">
        <f>IF('EK LİSTE 1'!K6=0,"",'EK LİSTE 1'!K6)</f>
        <v/>
      </c>
      <c r="J8" s="72"/>
    </row>
    <row r="9" spans="1:12" ht="19.5" customHeight="1">
      <c r="A9" s="160" t="str">
        <f>IF('EK LİSTE 1'!C7=0,"",'EK LİSTE 1'!C7)</f>
        <v/>
      </c>
      <c r="B9" s="153" t="str">
        <f t="shared" si="0"/>
        <v/>
      </c>
      <c r="C9" s="104" t="str">
        <f>'EK LİSTE 1'!D7</f>
        <v/>
      </c>
      <c r="D9" s="154" t="str">
        <f>IF('EK LİSTE 1'!E7=0,"",'EK LİSTE 1'!E7)</f>
        <v/>
      </c>
      <c r="E9" s="155" t="str">
        <f>IF('EK LİSTE 1'!G7=0,"",'EK LİSTE 1'!G7)</f>
        <v/>
      </c>
      <c r="F9" s="155" t="str">
        <f>IF('EK LİSTE 1'!H7=0,"",'EK LİSTE 1'!H7)</f>
        <v/>
      </c>
      <c r="G9" s="155" t="str">
        <f>IF('EK LİSTE 1'!I7=0,"",'EK LİSTE 1'!I7)</f>
        <v/>
      </c>
      <c r="H9" s="155" t="str">
        <f>IF('EK LİSTE 1'!J7=0,"",'EK LİSTE 1'!J7)</f>
        <v/>
      </c>
      <c r="I9" s="155" t="str">
        <f>IF('EK LİSTE 1'!K7=0,"",'EK LİSTE 1'!K7)</f>
        <v/>
      </c>
      <c r="J9" s="72"/>
    </row>
    <row r="10" spans="1:12" ht="19.5" customHeight="1">
      <c r="A10" s="160" t="str">
        <f>IF('EK LİSTE 1'!C8=0,"",'EK LİSTE 1'!C8)</f>
        <v/>
      </c>
      <c r="B10" s="153" t="str">
        <f t="shared" si="0"/>
        <v/>
      </c>
      <c r="C10" s="104" t="str">
        <f>'EK LİSTE 1'!D8</f>
        <v/>
      </c>
      <c r="D10" s="154" t="str">
        <f>IF('EK LİSTE 1'!E8=0,"",'EK LİSTE 1'!E8)</f>
        <v/>
      </c>
      <c r="E10" s="155" t="str">
        <f>IF('EK LİSTE 1'!G8=0,"",'EK LİSTE 1'!G8)</f>
        <v/>
      </c>
      <c r="F10" s="155" t="str">
        <f>IF('EK LİSTE 1'!H8=0,"",'EK LİSTE 1'!H8)</f>
        <v/>
      </c>
      <c r="G10" s="155" t="str">
        <f>IF('EK LİSTE 1'!I8=0,"",'EK LİSTE 1'!I8)</f>
        <v/>
      </c>
      <c r="H10" s="155" t="str">
        <f>IF('EK LİSTE 1'!J8=0,"",'EK LİSTE 1'!J8)</f>
        <v/>
      </c>
      <c r="I10" s="155" t="str">
        <f>IF('EK LİSTE 1'!K8=0,"",'EK LİSTE 1'!K8)</f>
        <v/>
      </c>
      <c r="J10" s="72"/>
    </row>
    <row r="11" spans="1:12" ht="19.5" customHeight="1">
      <c r="A11" s="160" t="str">
        <f>IF('EK LİSTE 1'!C9=0,"",'EK LİSTE 1'!C9)</f>
        <v/>
      </c>
      <c r="B11" s="153" t="str">
        <f t="shared" si="0"/>
        <v/>
      </c>
      <c r="C11" s="104" t="str">
        <f>'EK LİSTE 1'!D9</f>
        <v/>
      </c>
      <c r="D11" s="154" t="str">
        <f>IF('EK LİSTE 1'!E9=0,"",'EK LİSTE 1'!E9)</f>
        <v/>
      </c>
      <c r="E11" s="155" t="str">
        <f>IF('EK LİSTE 1'!G9=0,"",'EK LİSTE 1'!G9)</f>
        <v/>
      </c>
      <c r="F11" s="155" t="str">
        <f>IF('EK LİSTE 1'!H9=0,"",'EK LİSTE 1'!H9)</f>
        <v/>
      </c>
      <c r="G11" s="155" t="str">
        <f>IF('EK LİSTE 1'!I9=0,"",'EK LİSTE 1'!I9)</f>
        <v/>
      </c>
      <c r="H11" s="155" t="str">
        <f>IF('EK LİSTE 1'!J9=0,"",'EK LİSTE 1'!J9)</f>
        <v/>
      </c>
      <c r="I11" s="155" t="str">
        <f>IF('EK LİSTE 1'!K9=0,"",'EK LİSTE 1'!K9)</f>
        <v/>
      </c>
      <c r="J11" s="72"/>
    </row>
    <row r="12" spans="1:12" ht="19.5" customHeight="1">
      <c r="A12" s="160" t="str">
        <f>IF('EK LİSTE 1'!C10=0,"",'EK LİSTE 1'!C10)</f>
        <v/>
      </c>
      <c r="B12" s="153" t="str">
        <f t="shared" si="0"/>
        <v/>
      </c>
      <c r="C12" s="104" t="str">
        <f>'EK LİSTE 1'!D10</f>
        <v/>
      </c>
      <c r="D12" s="154" t="str">
        <f>IF('EK LİSTE 1'!E10=0,"",'EK LİSTE 1'!E10)</f>
        <v/>
      </c>
      <c r="E12" s="155" t="str">
        <f>IF('EK LİSTE 1'!G10=0,"",'EK LİSTE 1'!G10)</f>
        <v/>
      </c>
      <c r="F12" s="155" t="str">
        <f>IF('EK LİSTE 1'!H10=0,"",'EK LİSTE 1'!H10)</f>
        <v/>
      </c>
      <c r="G12" s="155" t="str">
        <f>IF('EK LİSTE 1'!I10=0,"",'EK LİSTE 1'!I10)</f>
        <v/>
      </c>
      <c r="H12" s="155" t="str">
        <f>IF('EK LİSTE 1'!J10=0,"",'EK LİSTE 1'!J10)</f>
        <v/>
      </c>
      <c r="I12" s="155" t="str">
        <f>IF('EK LİSTE 1'!K10=0,"",'EK LİSTE 1'!K10)</f>
        <v/>
      </c>
      <c r="J12" s="72"/>
    </row>
    <row r="13" spans="1:12" ht="19.5" customHeight="1">
      <c r="A13" s="160" t="str">
        <f>IF('EK LİSTE 1'!C11=0,"",'EK LİSTE 1'!C11)</f>
        <v/>
      </c>
      <c r="B13" s="153" t="str">
        <f t="shared" si="0"/>
        <v/>
      </c>
      <c r="C13" s="104" t="str">
        <f>'EK LİSTE 1'!D11</f>
        <v/>
      </c>
      <c r="D13" s="154" t="str">
        <f>IF('EK LİSTE 1'!E11=0,"",'EK LİSTE 1'!E11)</f>
        <v/>
      </c>
      <c r="E13" s="155" t="str">
        <f>IF('EK LİSTE 1'!G11=0,"",'EK LİSTE 1'!G11)</f>
        <v/>
      </c>
      <c r="F13" s="155" t="str">
        <f>IF('EK LİSTE 1'!H11=0,"",'EK LİSTE 1'!H11)</f>
        <v/>
      </c>
      <c r="G13" s="155" t="str">
        <f>IF('EK LİSTE 1'!I11=0,"",'EK LİSTE 1'!I11)</f>
        <v/>
      </c>
      <c r="H13" s="155" t="str">
        <f>IF('EK LİSTE 1'!J11=0,"",'EK LİSTE 1'!J11)</f>
        <v/>
      </c>
      <c r="I13" s="155" t="str">
        <f>IF('EK LİSTE 1'!K11=0,"",'EK LİSTE 1'!K11)</f>
        <v/>
      </c>
      <c r="J13" s="72"/>
    </row>
    <row r="14" spans="1:12" ht="19.5" customHeight="1">
      <c r="A14" s="160" t="str">
        <f>IF('EK LİSTE 1'!C12=0,"",'EK LİSTE 1'!C12)</f>
        <v/>
      </c>
      <c r="B14" s="153" t="str">
        <f t="shared" si="0"/>
        <v/>
      </c>
      <c r="C14" s="104" t="str">
        <f>'EK LİSTE 1'!D12</f>
        <v/>
      </c>
      <c r="D14" s="154" t="str">
        <f>IF('EK LİSTE 1'!E12=0,"",'EK LİSTE 1'!E12)</f>
        <v/>
      </c>
      <c r="E14" s="155" t="str">
        <f>IF('EK LİSTE 1'!G12=0,"",'EK LİSTE 1'!G12)</f>
        <v/>
      </c>
      <c r="F14" s="155" t="str">
        <f>IF('EK LİSTE 1'!H12=0,"",'EK LİSTE 1'!H12)</f>
        <v/>
      </c>
      <c r="G14" s="155" t="str">
        <f>IF('EK LİSTE 1'!I12=0,"",'EK LİSTE 1'!I12)</f>
        <v/>
      </c>
      <c r="H14" s="155" t="str">
        <f>IF('EK LİSTE 1'!J12=0,"",'EK LİSTE 1'!J12)</f>
        <v/>
      </c>
      <c r="I14" s="155" t="str">
        <f>IF('EK LİSTE 1'!K12=0,"",'EK LİSTE 1'!K12)</f>
        <v/>
      </c>
      <c r="J14" s="72"/>
    </row>
    <row r="15" spans="1:12" ht="19.5" customHeight="1">
      <c r="A15" s="160" t="str">
        <f>IF('EK LİSTE 1'!C13=0,"",'EK LİSTE 1'!C13)</f>
        <v/>
      </c>
      <c r="B15" s="153" t="str">
        <f t="shared" si="0"/>
        <v/>
      </c>
      <c r="C15" s="104" t="str">
        <f>'EK LİSTE 1'!D13</f>
        <v/>
      </c>
      <c r="D15" s="154" t="str">
        <f>IF('EK LİSTE 1'!E13=0,"",'EK LİSTE 1'!E13)</f>
        <v/>
      </c>
      <c r="E15" s="155" t="str">
        <f>IF('EK LİSTE 1'!G13=0,"",'EK LİSTE 1'!G13)</f>
        <v/>
      </c>
      <c r="F15" s="155" t="str">
        <f>IF('EK LİSTE 1'!H13=0,"",'EK LİSTE 1'!H13)</f>
        <v/>
      </c>
      <c r="G15" s="155" t="str">
        <f>IF('EK LİSTE 1'!I13=0,"",'EK LİSTE 1'!I13)</f>
        <v/>
      </c>
      <c r="H15" s="155" t="str">
        <f>IF('EK LİSTE 1'!J13=0,"",'EK LİSTE 1'!J13)</f>
        <v/>
      </c>
      <c r="I15" s="155" t="str">
        <f>IF('EK LİSTE 1'!K13=0,"",'EK LİSTE 1'!K13)</f>
        <v/>
      </c>
      <c r="J15" s="72"/>
    </row>
    <row r="16" spans="1:12" ht="19.5" customHeight="1">
      <c r="A16" s="160" t="str">
        <f>IF('EK LİSTE 1'!C14=0,"",'EK LİSTE 1'!C14)</f>
        <v/>
      </c>
      <c r="B16" s="153" t="str">
        <f t="shared" si="0"/>
        <v/>
      </c>
      <c r="C16" s="104" t="str">
        <f>'EK LİSTE 1'!D14</f>
        <v/>
      </c>
      <c r="D16" s="154" t="str">
        <f>IF('EK LİSTE 1'!E14=0,"",'EK LİSTE 1'!E14)</f>
        <v/>
      </c>
      <c r="E16" s="155" t="str">
        <f>IF('EK LİSTE 1'!G14=0,"",'EK LİSTE 1'!G14)</f>
        <v/>
      </c>
      <c r="F16" s="155" t="str">
        <f>IF('EK LİSTE 1'!H14=0,"",'EK LİSTE 1'!H14)</f>
        <v/>
      </c>
      <c r="G16" s="155" t="str">
        <f>IF('EK LİSTE 1'!I14=0,"",'EK LİSTE 1'!I14)</f>
        <v/>
      </c>
      <c r="H16" s="155" t="str">
        <f>IF('EK LİSTE 1'!J14=0,"",'EK LİSTE 1'!J14)</f>
        <v/>
      </c>
      <c r="I16" s="155" t="str">
        <f>IF('EK LİSTE 1'!K14=0,"",'EK LİSTE 1'!K14)</f>
        <v/>
      </c>
      <c r="J16" s="72"/>
    </row>
    <row r="17" spans="1:10" ht="19.5" customHeight="1">
      <c r="A17" s="160" t="str">
        <f>IF('EK LİSTE 1'!C15=0,"",'EK LİSTE 1'!C15)</f>
        <v/>
      </c>
      <c r="B17" s="153" t="str">
        <f t="shared" si="0"/>
        <v/>
      </c>
      <c r="C17" s="104" t="str">
        <f>'EK LİSTE 1'!D15</f>
        <v/>
      </c>
      <c r="D17" s="154" t="str">
        <f>IF('EK LİSTE 1'!E15=0,"",'EK LİSTE 1'!E15)</f>
        <v/>
      </c>
      <c r="E17" s="155" t="str">
        <f>IF('EK LİSTE 1'!G15=0,"",'EK LİSTE 1'!G15)</f>
        <v/>
      </c>
      <c r="F17" s="155" t="str">
        <f>IF('EK LİSTE 1'!H15=0,"",'EK LİSTE 1'!H15)</f>
        <v/>
      </c>
      <c r="G17" s="155" t="str">
        <f>IF('EK LİSTE 1'!I15=0,"",'EK LİSTE 1'!I15)</f>
        <v/>
      </c>
      <c r="H17" s="155" t="str">
        <f>IF('EK LİSTE 1'!J15=0,"",'EK LİSTE 1'!J15)</f>
        <v/>
      </c>
      <c r="I17" s="155" t="str">
        <f>IF('EK LİSTE 1'!K15=0,"",'EK LİSTE 1'!K15)</f>
        <v/>
      </c>
      <c r="J17" s="72"/>
    </row>
    <row r="18" spans="1:10" ht="19.5" customHeight="1">
      <c r="A18" s="160" t="str">
        <f>IF('EK LİSTE 1'!C16=0,"",'EK LİSTE 1'!C16)</f>
        <v/>
      </c>
      <c r="B18" s="153" t="str">
        <f t="shared" si="0"/>
        <v/>
      </c>
      <c r="C18" s="104" t="str">
        <f>'EK LİSTE 1'!D16</f>
        <v/>
      </c>
      <c r="D18" s="154" t="str">
        <f>IF('EK LİSTE 1'!E16=0,"",'EK LİSTE 1'!E16)</f>
        <v/>
      </c>
      <c r="E18" s="155" t="str">
        <f>IF('EK LİSTE 1'!G16=0,"",'EK LİSTE 1'!G16)</f>
        <v/>
      </c>
      <c r="F18" s="155" t="str">
        <f>IF('EK LİSTE 1'!H16=0,"",'EK LİSTE 1'!H16)</f>
        <v/>
      </c>
      <c r="G18" s="155" t="str">
        <f>IF('EK LİSTE 1'!I16=0,"",'EK LİSTE 1'!I16)</f>
        <v/>
      </c>
      <c r="H18" s="155" t="str">
        <f>IF('EK LİSTE 1'!J16=0,"",'EK LİSTE 1'!J16)</f>
        <v/>
      </c>
      <c r="I18" s="155" t="str">
        <f>IF('EK LİSTE 1'!K16=0,"",'EK LİSTE 1'!K16)</f>
        <v/>
      </c>
      <c r="J18" s="72"/>
    </row>
    <row r="19" spans="1:10" ht="19.5" customHeight="1">
      <c r="A19" s="160" t="str">
        <f>IF('EK LİSTE 1'!C17=0,"",'EK LİSTE 1'!C17)</f>
        <v/>
      </c>
      <c r="B19" s="153" t="str">
        <f t="shared" si="0"/>
        <v/>
      </c>
      <c r="C19" s="104" t="str">
        <f>'EK LİSTE 1'!D17</f>
        <v/>
      </c>
      <c r="D19" s="154" t="str">
        <f>IF('EK LİSTE 1'!E17=0,"",'EK LİSTE 1'!E17)</f>
        <v/>
      </c>
      <c r="E19" s="155" t="str">
        <f>IF('EK LİSTE 1'!G17=0,"",'EK LİSTE 1'!G17)</f>
        <v/>
      </c>
      <c r="F19" s="155" t="str">
        <f>IF('EK LİSTE 1'!H17=0,"",'EK LİSTE 1'!H17)</f>
        <v/>
      </c>
      <c r="G19" s="155" t="str">
        <f>IF('EK LİSTE 1'!I17=0,"",'EK LİSTE 1'!I17)</f>
        <v/>
      </c>
      <c r="H19" s="155" t="str">
        <f>IF('EK LİSTE 1'!J17=0,"",'EK LİSTE 1'!J17)</f>
        <v/>
      </c>
      <c r="I19" s="155" t="str">
        <f>IF('EK LİSTE 1'!K17=0,"",'EK LİSTE 1'!K17)</f>
        <v/>
      </c>
      <c r="J19" s="72"/>
    </row>
    <row r="20" spans="1:10" ht="19.5" customHeight="1">
      <c r="A20" s="160" t="str">
        <f>IF('EK LİSTE 1'!C18=0,"",'EK LİSTE 1'!C18)</f>
        <v/>
      </c>
      <c r="B20" s="153" t="str">
        <f t="shared" si="0"/>
        <v/>
      </c>
      <c r="C20" s="104" t="str">
        <f>'EK LİSTE 1'!D18</f>
        <v/>
      </c>
      <c r="D20" s="154" t="str">
        <f>IF('EK LİSTE 1'!E18=0,"",'EK LİSTE 1'!E18)</f>
        <v/>
      </c>
      <c r="E20" s="155" t="str">
        <f>IF('EK LİSTE 1'!G18=0,"",'EK LİSTE 1'!G18)</f>
        <v/>
      </c>
      <c r="F20" s="155" t="str">
        <f>IF('EK LİSTE 1'!H18=0,"",'EK LİSTE 1'!H18)</f>
        <v/>
      </c>
      <c r="G20" s="155" t="str">
        <f>IF('EK LİSTE 1'!I18=0,"",'EK LİSTE 1'!I18)</f>
        <v/>
      </c>
      <c r="H20" s="155" t="str">
        <f>IF('EK LİSTE 1'!J18=0,"",'EK LİSTE 1'!J18)</f>
        <v/>
      </c>
      <c r="I20" s="155" t="str">
        <f>IF('EK LİSTE 1'!K18=0,"",'EK LİSTE 1'!K18)</f>
        <v/>
      </c>
      <c r="J20" s="72"/>
    </row>
    <row r="21" spans="1:10" ht="19.5" customHeight="1">
      <c r="A21" s="160" t="str">
        <f>IF('EK LİSTE 1'!C19=0,"",'EK LİSTE 1'!C19)</f>
        <v/>
      </c>
      <c r="B21" s="153" t="str">
        <f t="shared" si="0"/>
        <v/>
      </c>
      <c r="C21" s="104" t="str">
        <f>'EK LİSTE 1'!D19</f>
        <v/>
      </c>
      <c r="D21" s="154" t="str">
        <f>IF('EK LİSTE 1'!E19=0,"",'EK LİSTE 1'!E19)</f>
        <v/>
      </c>
      <c r="E21" s="155" t="str">
        <f>IF('EK LİSTE 1'!G19=0,"",'EK LİSTE 1'!G19)</f>
        <v/>
      </c>
      <c r="F21" s="155" t="str">
        <f>IF('EK LİSTE 1'!H19=0,"",'EK LİSTE 1'!H19)</f>
        <v/>
      </c>
      <c r="G21" s="155" t="str">
        <f>IF('EK LİSTE 1'!I19=0,"",'EK LİSTE 1'!I19)</f>
        <v/>
      </c>
      <c r="H21" s="155" t="str">
        <f>IF('EK LİSTE 1'!J19=0,"",'EK LİSTE 1'!J19)</f>
        <v/>
      </c>
      <c r="I21" s="155" t="str">
        <f>IF('EK LİSTE 1'!K19=0,"",'EK LİSTE 1'!K19)</f>
        <v/>
      </c>
      <c r="J21" s="74"/>
    </row>
    <row r="22" spans="1:10" ht="19.5" customHeight="1">
      <c r="A22" s="160" t="str">
        <f>IF('EK LİSTE 1'!C20=0,"",'EK LİSTE 1'!C20)</f>
        <v/>
      </c>
      <c r="B22" s="153" t="str">
        <f t="shared" si="0"/>
        <v/>
      </c>
      <c r="C22" s="104" t="str">
        <f>'EK LİSTE 1'!D20</f>
        <v/>
      </c>
      <c r="D22" s="154" t="str">
        <f>IF('EK LİSTE 1'!E20=0,"",'EK LİSTE 1'!E20)</f>
        <v/>
      </c>
      <c r="E22" s="155" t="str">
        <f>IF('EK LİSTE 1'!G20=0,"",'EK LİSTE 1'!G20)</f>
        <v/>
      </c>
      <c r="F22" s="155" t="str">
        <f>IF('EK LİSTE 1'!H20=0,"",'EK LİSTE 1'!H20)</f>
        <v/>
      </c>
      <c r="G22" s="155" t="str">
        <f>IF('EK LİSTE 1'!I20=0,"",'EK LİSTE 1'!I20)</f>
        <v/>
      </c>
      <c r="H22" s="155" t="str">
        <f>IF('EK LİSTE 1'!J20=0,"",'EK LİSTE 1'!J20)</f>
        <v/>
      </c>
      <c r="I22" s="155" t="str">
        <f>IF('EK LİSTE 1'!K20=0,"",'EK LİSTE 1'!K20)</f>
        <v/>
      </c>
      <c r="J22" s="74"/>
    </row>
    <row r="23" spans="1:10" ht="19.5" customHeight="1">
      <c r="A23" s="160" t="str">
        <f>IF('EK LİSTE 1'!C21=0,"",'EK LİSTE 1'!C21)</f>
        <v/>
      </c>
      <c r="B23" s="153" t="str">
        <f t="shared" si="0"/>
        <v/>
      </c>
      <c r="C23" s="104" t="str">
        <f>'EK LİSTE 1'!D21</f>
        <v/>
      </c>
      <c r="D23" s="154" t="str">
        <f>IF('EK LİSTE 1'!E21=0,"",'EK LİSTE 1'!E21)</f>
        <v/>
      </c>
      <c r="E23" s="155" t="str">
        <f>IF('EK LİSTE 1'!G21=0,"",'EK LİSTE 1'!G21)</f>
        <v/>
      </c>
      <c r="F23" s="155" t="str">
        <f>IF('EK LİSTE 1'!H21=0,"",'EK LİSTE 1'!H21)</f>
        <v/>
      </c>
      <c r="G23" s="155" t="str">
        <f>IF('EK LİSTE 1'!I21=0,"",'EK LİSTE 1'!I21)</f>
        <v/>
      </c>
      <c r="H23" s="155" t="str">
        <f>IF('EK LİSTE 1'!J21=0,"",'EK LİSTE 1'!J21)</f>
        <v/>
      </c>
      <c r="I23" s="155" t="str">
        <f>IF('EK LİSTE 1'!K21=0,"",'EK LİSTE 1'!K21)</f>
        <v/>
      </c>
      <c r="J23" s="74"/>
    </row>
    <row r="24" spans="1:10" ht="19.5" customHeight="1">
      <c r="A24" s="160" t="str">
        <f>IF('EK LİSTE 1'!C22=0,"",'EK LİSTE 1'!C22)</f>
        <v/>
      </c>
      <c r="B24" s="153" t="str">
        <f t="shared" si="0"/>
        <v/>
      </c>
      <c r="C24" s="104" t="str">
        <f>'EK LİSTE 1'!D22</f>
        <v/>
      </c>
      <c r="D24" s="154" t="str">
        <f>IF('EK LİSTE 1'!E22=0,"",'EK LİSTE 1'!E22)</f>
        <v/>
      </c>
      <c r="E24" s="155" t="str">
        <f>IF('EK LİSTE 1'!G22=0,"",'EK LİSTE 1'!G22)</f>
        <v/>
      </c>
      <c r="F24" s="155" t="str">
        <f>IF('EK LİSTE 1'!H22=0,"",'EK LİSTE 1'!H22)</f>
        <v/>
      </c>
      <c r="G24" s="155" t="str">
        <f>IF('EK LİSTE 1'!I22=0,"",'EK LİSTE 1'!I22)</f>
        <v/>
      </c>
      <c r="H24" s="155" t="str">
        <f>IF('EK LİSTE 1'!J22=0,"",'EK LİSTE 1'!J22)</f>
        <v/>
      </c>
      <c r="I24" s="155" t="str">
        <f>IF('EK LİSTE 1'!K22=0,"",'EK LİSTE 1'!K22)</f>
        <v/>
      </c>
      <c r="J24" s="74"/>
    </row>
    <row r="25" spans="1:10" ht="19.5" customHeight="1">
      <c r="A25" s="160" t="str">
        <f>IF('EK LİSTE 1'!C23=0,"",'EK LİSTE 1'!C23)</f>
        <v/>
      </c>
      <c r="B25" s="153" t="str">
        <f t="shared" si="0"/>
        <v/>
      </c>
      <c r="C25" s="104" t="str">
        <f>'EK LİSTE 1'!D23</f>
        <v/>
      </c>
      <c r="D25" s="154" t="str">
        <f>IF('EK LİSTE 1'!E23=0,"",'EK LİSTE 1'!E23)</f>
        <v/>
      </c>
      <c r="E25" s="155" t="str">
        <f>IF('EK LİSTE 1'!G23=0,"",'EK LİSTE 1'!G23)</f>
        <v/>
      </c>
      <c r="F25" s="155" t="str">
        <f>IF('EK LİSTE 1'!H23=0,"",'EK LİSTE 1'!H23)</f>
        <v/>
      </c>
      <c r="G25" s="155" t="str">
        <f>IF('EK LİSTE 1'!I23=0,"",'EK LİSTE 1'!I23)</f>
        <v/>
      </c>
      <c r="H25" s="155" t="str">
        <f>IF('EK LİSTE 1'!J23=0,"",'EK LİSTE 1'!J23)</f>
        <v/>
      </c>
      <c r="I25" s="155" t="str">
        <f>IF('EK LİSTE 1'!K23=0,"",'EK LİSTE 1'!K23)</f>
        <v/>
      </c>
      <c r="J25" s="74"/>
    </row>
    <row r="26" spans="1:10" ht="19.5" customHeight="1">
      <c r="A26" s="160" t="str">
        <f>IF('EK LİSTE 1'!C24=0,"",'EK LİSTE 1'!C24)</f>
        <v/>
      </c>
      <c r="B26" s="153" t="str">
        <f t="shared" si="0"/>
        <v/>
      </c>
      <c r="C26" s="104" t="str">
        <f>'EK LİSTE 1'!D24</f>
        <v/>
      </c>
      <c r="D26" s="154" t="str">
        <f>IF('EK LİSTE 1'!E24=0,"",'EK LİSTE 1'!E24)</f>
        <v/>
      </c>
      <c r="E26" s="155" t="str">
        <f>IF('EK LİSTE 1'!G24=0,"",'EK LİSTE 1'!G24)</f>
        <v/>
      </c>
      <c r="F26" s="155" t="str">
        <f>IF('EK LİSTE 1'!H24=0,"",'EK LİSTE 1'!H24)</f>
        <v/>
      </c>
      <c r="G26" s="155" t="str">
        <f>IF('EK LİSTE 1'!I24=0,"",'EK LİSTE 1'!I24)</f>
        <v/>
      </c>
      <c r="H26" s="155" t="str">
        <f>IF('EK LİSTE 1'!J24=0,"",'EK LİSTE 1'!J24)</f>
        <v/>
      </c>
      <c r="I26" s="155" t="str">
        <f>IF('EK LİSTE 1'!K24=0,"",'EK LİSTE 1'!K24)</f>
        <v/>
      </c>
      <c r="J26" s="74"/>
    </row>
    <row r="27" spans="1:10" ht="19.5" customHeight="1">
      <c r="A27" s="160" t="str">
        <f>IF('EK LİSTE 1'!C25=0,"",'EK LİSTE 1'!C25)</f>
        <v/>
      </c>
      <c r="B27" s="153" t="str">
        <f t="shared" si="0"/>
        <v/>
      </c>
      <c r="C27" s="104" t="str">
        <f>'EK LİSTE 1'!D25</f>
        <v/>
      </c>
      <c r="D27" s="154" t="str">
        <f>IF('EK LİSTE 1'!E25=0,"",'EK LİSTE 1'!E25)</f>
        <v/>
      </c>
      <c r="E27" s="155" t="str">
        <f>IF('EK LİSTE 1'!G25=0,"",'EK LİSTE 1'!G25)</f>
        <v/>
      </c>
      <c r="F27" s="155" t="str">
        <f>IF('EK LİSTE 1'!H25=0,"",'EK LİSTE 1'!H25)</f>
        <v/>
      </c>
      <c r="G27" s="155" t="str">
        <f>IF('EK LİSTE 1'!I25=0,"",'EK LİSTE 1'!I25)</f>
        <v/>
      </c>
      <c r="H27" s="155" t="str">
        <f>IF('EK LİSTE 1'!J25=0,"",'EK LİSTE 1'!J25)</f>
        <v/>
      </c>
      <c r="I27" s="155" t="str">
        <f>IF('EK LİSTE 1'!K25=0,"",'EK LİSTE 1'!K25)</f>
        <v/>
      </c>
      <c r="J27" s="74"/>
    </row>
    <row r="28" spans="1:10" ht="19.5" customHeight="1">
      <c r="A28" s="160" t="str">
        <f>IF('EK LİSTE 1'!C26=0,"",'EK LİSTE 1'!C26)</f>
        <v/>
      </c>
      <c r="B28" s="153" t="str">
        <f t="shared" si="0"/>
        <v/>
      </c>
      <c r="C28" s="104" t="str">
        <f>'EK LİSTE 1'!D26</f>
        <v/>
      </c>
      <c r="D28" s="154" t="str">
        <f>IF('EK LİSTE 1'!E26=0,"",'EK LİSTE 1'!E26)</f>
        <v/>
      </c>
      <c r="E28" s="155" t="str">
        <f>IF('EK LİSTE 1'!G26=0,"",'EK LİSTE 1'!G26)</f>
        <v/>
      </c>
      <c r="F28" s="155" t="str">
        <f>IF('EK LİSTE 1'!H26=0,"",'EK LİSTE 1'!H26)</f>
        <v/>
      </c>
      <c r="G28" s="155" t="str">
        <f>IF('EK LİSTE 1'!I26=0,"",'EK LİSTE 1'!I26)</f>
        <v/>
      </c>
      <c r="H28" s="155" t="str">
        <f>IF('EK LİSTE 1'!J26=0,"",'EK LİSTE 1'!J26)</f>
        <v/>
      </c>
      <c r="I28" s="155" t="str">
        <f>IF('EK LİSTE 1'!K26=0,"",'EK LİSTE 1'!K26)</f>
        <v/>
      </c>
      <c r="J28" s="74"/>
    </row>
    <row r="29" spans="1:10" ht="19.5" customHeight="1">
      <c r="A29" s="160" t="str">
        <f>IF('EK LİSTE 1'!C27=0,"",'EK LİSTE 1'!C27)</f>
        <v/>
      </c>
      <c r="B29" s="153" t="str">
        <f t="shared" si="0"/>
        <v/>
      </c>
      <c r="C29" s="104" t="str">
        <f>'EK LİSTE 1'!D27</f>
        <v/>
      </c>
      <c r="D29" s="154" t="str">
        <f>IF('EK LİSTE 1'!E27=0,"",'EK LİSTE 1'!E27)</f>
        <v/>
      </c>
      <c r="E29" s="155" t="str">
        <f>IF('EK LİSTE 1'!G27=0,"",'EK LİSTE 1'!G27)</f>
        <v/>
      </c>
      <c r="F29" s="155" t="str">
        <f>IF('EK LİSTE 1'!H27=0,"",'EK LİSTE 1'!H27)</f>
        <v/>
      </c>
      <c r="G29" s="155" t="str">
        <f>IF('EK LİSTE 1'!I27=0,"",'EK LİSTE 1'!I27)</f>
        <v/>
      </c>
      <c r="H29" s="155" t="str">
        <f>IF('EK LİSTE 1'!J27=0,"",'EK LİSTE 1'!J27)</f>
        <v/>
      </c>
      <c r="I29" s="155" t="str">
        <f>IF('EK LİSTE 1'!K27=0,"",'EK LİSTE 1'!K27)</f>
        <v/>
      </c>
      <c r="J29" s="74"/>
    </row>
    <row r="30" spans="1:10" ht="19.5" customHeight="1">
      <c r="A30" s="160" t="str">
        <f>IF('EK LİSTE 1'!C28=0,"",'EK LİSTE 1'!C28)</f>
        <v/>
      </c>
      <c r="B30" s="153" t="str">
        <f t="shared" si="0"/>
        <v/>
      </c>
      <c r="C30" s="104" t="str">
        <f>'EK LİSTE 1'!D28</f>
        <v/>
      </c>
      <c r="D30" s="154" t="str">
        <f>IF('EK LİSTE 1'!E28=0,"",'EK LİSTE 1'!E28)</f>
        <v/>
      </c>
      <c r="E30" s="155" t="str">
        <f>IF('EK LİSTE 1'!G28=0,"",'EK LİSTE 1'!G28)</f>
        <v/>
      </c>
      <c r="F30" s="155" t="str">
        <f>IF('EK LİSTE 1'!H28=0,"",'EK LİSTE 1'!H28)</f>
        <v/>
      </c>
      <c r="G30" s="155" t="str">
        <f>IF('EK LİSTE 1'!I28=0,"",'EK LİSTE 1'!I28)</f>
        <v/>
      </c>
      <c r="H30" s="155" t="str">
        <f>IF('EK LİSTE 1'!J28=0,"",'EK LİSTE 1'!J28)</f>
        <v/>
      </c>
      <c r="I30" s="155" t="str">
        <f>IF('EK LİSTE 1'!K28=0,"",'EK LİSTE 1'!K28)</f>
        <v/>
      </c>
      <c r="J30" s="74"/>
    </row>
    <row r="31" spans="1:10" ht="19.5" customHeight="1">
      <c r="A31" s="160" t="str">
        <f>IF('EK LİSTE 1'!C29=0,"",'EK LİSTE 1'!C29)</f>
        <v/>
      </c>
      <c r="B31" s="153" t="str">
        <f t="shared" si="0"/>
        <v/>
      </c>
      <c r="C31" s="104" t="str">
        <f>'EK LİSTE 1'!D29</f>
        <v/>
      </c>
      <c r="D31" s="154" t="str">
        <f>IF('EK LİSTE 1'!E29=0,"",'EK LİSTE 1'!E29)</f>
        <v/>
      </c>
      <c r="E31" s="155" t="str">
        <f>IF('EK LİSTE 1'!G29=0,"",'EK LİSTE 1'!G29)</f>
        <v/>
      </c>
      <c r="F31" s="155" t="str">
        <f>IF('EK LİSTE 1'!H29=0,"",'EK LİSTE 1'!H29)</f>
        <v/>
      </c>
      <c r="G31" s="155" t="str">
        <f>IF('EK LİSTE 1'!I29=0,"",'EK LİSTE 1'!I29)</f>
        <v/>
      </c>
      <c r="H31" s="155" t="str">
        <f>IF('EK LİSTE 1'!J29=0,"",'EK LİSTE 1'!J29)</f>
        <v/>
      </c>
      <c r="I31" s="155" t="str">
        <f>IF('EK LİSTE 1'!K29=0,"",'EK LİSTE 1'!K29)</f>
        <v/>
      </c>
      <c r="J31" s="74"/>
    </row>
    <row r="32" spans="1:10" ht="19.5" customHeight="1">
      <c r="A32" s="160" t="str">
        <f>IF('EK LİSTE 1'!C30=0,"",'EK LİSTE 1'!C30)</f>
        <v/>
      </c>
      <c r="B32" s="153" t="str">
        <f t="shared" si="0"/>
        <v/>
      </c>
      <c r="C32" s="104" t="str">
        <f>'EK LİSTE 1'!D30</f>
        <v/>
      </c>
      <c r="D32" s="154" t="str">
        <f>IF('EK LİSTE 1'!E30=0,"",'EK LİSTE 1'!E30)</f>
        <v/>
      </c>
      <c r="E32" s="155" t="str">
        <f>IF('EK LİSTE 1'!G30=0,"",'EK LİSTE 1'!G30)</f>
        <v/>
      </c>
      <c r="F32" s="155" t="str">
        <f>IF('EK LİSTE 1'!H30=0,"",'EK LİSTE 1'!H30)</f>
        <v/>
      </c>
      <c r="G32" s="155" t="str">
        <f>IF('EK LİSTE 1'!I30=0,"",'EK LİSTE 1'!I30)</f>
        <v/>
      </c>
      <c r="H32" s="155" t="str">
        <f>IF('EK LİSTE 1'!J30=0,"",'EK LİSTE 1'!J30)</f>
        <v/>
      </c>
      <c r="I32" s="155" t="str">
        <f>IF('EK LİSTE 1'!K30=0,"",'EK LİSTE 1'!K30)</f>
        <v/>
      </c>
      <c r="J32" s="74"/>
    </row>
    <row r="33" spans="1:10" ht="19.5" customHeight="1">
      <c r="A33" s="160" t="str">
        <f>IF('EK LİSTE 1'!C31=0,"",'EK LİSTE 1'!C31)</f>
        <v/>
      </c>
      <c r="B33" s="153" t="str">
        <f t="shared" si="0"/>
        <v/>
      </c>
      <c r="C33" s="104" t="str">
        <f>'EK LİSTE 1'!D31</f>
        <v/>
      </c>
      <c r="D33" s="154" t="str">
        <f>IF('EK LİSTE 1'!E31=0,"",'EK LİSTE 1'!E31)</f>
        <v/>
      </c>
      <c r="E33" s="155" t="str">
        <f>IF('EK LİSTE 1'!G31=0,"",'EK LİSTE 1'!G31)</f>
        <v/>
      </c>
      <c r="F33" s="155" t="str">
        <f>IF('EK LİSTE 1'!H31=0,"",'EK LİSTE 1'!H31)</f>
        <v/>
      </c>
      <c r="G33" s="155" t="str">
        <f>IF('EK LİSTE 1'!I31=0,"",'EK LİSTE 1'!I31)</f>
        <v/>
      </c>
      <c r="H33" s="155" t="str">
        <f>IF('EK LİSTE 1'!J31=0,"",'EK LİSTE 1'!J31)</f>
        <v/>
      </c>
      <c r="I33" s="155" t="str">
        <f>IF('EK LİSTE 1'!K31=0,"",'EK LİSTE 1'!K31)</f>
        <v/>
      </c>
      <c r="J33" s="74"/>
    </row>
    <row r="34" spans="1:10" ht="19.5" customHeight="1" thickBot="1">
      <c r="A34" s="283" t="str">
        <f>IF('EK LİSTE 1'!C32=0,"",'EK LİSTE 1'!C32)</f>
        <v/>
      </c>
      <c r="B34" s="153" t="str">
        <f t="shared" si="0"/>
        <v/>
      </c>
      <c r="C34" s="104" t="str">
        <f>'EK LİSTE 1'!D32</f>
        <v/>
      </c>
      <c r="D34" s="154" t="str">
        <f>IF('EK LİSTE 1'!E32=0,"",'EK LİSTE 1'!E32)</f>
        <v/>
      </c>
      <c r="E34" s="155" t="str">
        <f>IF('EK LİSTE 1'!G32=0,"",'EK LİSTE 1'!G32)</f>
        <v/>
      </c>
      <c r="F34" s="155" t="str">
        <f>IF('EK LİSTE 1'!H32=0,"",'EK LİSTE 1'!H32)</f>
        <v/>
      </c>
      <c r="G34" s="155" t="str">
        <f>IF('EK LİSTE 1'!I32=0,"",'EK LİSTE 1'!I32)</f>
        <v/>
      </c>
      <c r="H34" s="155" t="str">
        <f>IF('EK LİSTE 1'!J32=0,"",'EK LİSTE 1'!J32)</f>
        <v/>
      </c>
      <c r="I34" s="155" t="str">
        <f>IF('EK LİSTE 1'!K32=0,"",'EK LİSTE 1'!K32)</f>
        <v/>
      </c>
      <c r="J34" s="74"/>
    </row>
    <row r="35" spans="1:10" ht="26.25" customHeight="1" thickBot="1">
      <c r="A35" s="161">
        <f>B35</f>
        <v>1</v>
      </c>
      <c r="B35" s="133">
        <f>SUM(B4:B34)</f>
        <v>1</v>
      </c>
      <c r="C35" s="163" t="s">
        <v>132</v>
      </c>
      <c r="D35" s="162" t="s">
        <v>9</v>
      </c>
      <c r="E35" s="146">
        <f>SUM(E4:E34)</f>
        <v>986.8</v>
      </c>
      <c r="F35" s="146">
        <f>SUM(F4:F34)</f>
        <v>148.01999999999998</v>
      </c>
      <c r="G35" s="146">
        <f>SUM(G4:G34)</f>
        <v>6.51288</v>
      </c>
      <c r="H35" s="146">
        <f>SUM(H4:H34)</f>
        <v>154.53287999999998</v>
      </c>
      <c r="I35" s="146">
        <f>SUM(I4:I34)</f>
        <v>832.26711999999998</v>
      </c>
      <c r="J35" s="134"/>
    </row>
    <row r="36" spans="1:10">
      <c r="H36" s="469"/>
      <c r="I36" s="469"/>
    </row>
    <row r="38" spans="1:10">
      <c r="E38" s="508">
        <f ca="1">TODAY()</f>
        <v>41289</v>
      </c>
      <c r="F38" s="508"/>
      <c r="G38" s="508"/>
      <c r="H38" s="508"/>
      <c r="I38" s="508"/>
    </row>
    <row r="39" spans="1:10">
      <c r="E39" s="427" t="str">
        <f>IF(Sayfa3!G59=0,"",Sayfa3!G59)</f>
        <v>ORHAN KARAKAYA</v>
      </c>
      <c r="F39" s="427"/>
      <c r="G39" s="427"/>
      <c r="H39" s="427"/>
      <c r="I39" s="427"/>
    </row>
    <row r="40" spans="1:10">
      <c r="E40" s="427" t="str">
        <f>IF(Sayfa3!G60=0,"",Sayfa3!G60)</f>
        <v>MEVLÜT AYSUN ÖZER İLKOKULU</v>
      </c>
      <c r="F40" s="427"/>
      <c r="G40" s="427"/>
      <c r="H40" s="427"/>
      <c r="I40" s="427"/>
    </row>
    <row r="41" spans="1:10">
      <c r="E41" s="510" t="s">
        <v>101</v>
      </c>
      <c r="F41" s="510"/>
      <c r="G41" s="510"/>
      <c r="H41" s="510"/>
      <c r="I41" s="510"/>
    </row>
  </sheetData>
  <sheetProtection sheet="1" objects="1" scenarios="1" autoFilter="0"/>
  <mergeCells count="7">
    <mergeCell ref="E41:I41"/>
    <mergeCell ref="A1:J1"/>
    <mergeCell ref="E38:I38"/>
    <mergeCell ref="E39:I39"/>
    <mergeCell ref="E40:I40"/>
    <mergeCell ref="A2:C2"/>
    <mergeCell ref="H36:I36"/>
  </mergeCells>
  <phoneticPr fontId="0" type="noConversion"/>
  <pageMargins left="0.37" right="0.15" top="0.36" bottom="0.18" header="0.19" footer="0.15"/>
  <pageSetup paperSize="9" orientation="portrait" verticalDpi="300" r:id="rId1"/>
  <headerFooter alignWithMargins="0"/>
  <cellWatches>
    <cellWatch r="D1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2"/>
  </sheetPr>
  <dimension ref="A1:L1116"/>
  <sheetViews>
    <sheetView showGridLines="0" tabSelected="1" workbookViewId="0">
      <selection activeCell="L33" sqref="L33"/>
    </sheetView>
  </sheetViews>
  <sheetFormatPr defaultRowHeight="12.75"/>
  <cols>
    <col min="1" max="1" width="4.7109375" style="13" customWidth="1"/>
    <col min="2" max="2" width="5.5703125" style="13" customWidth="1"/>
    <col min="3" max="3" width="6.140625" style="13" customWidth="1"/>
    <col min="4" max="4" width="7.140625" style="13" customWidth="1"/>
    <col min="5" max="5" width="8" style="13" customWidth="1"/>
    <col min="6" max="6" width="16" style="13" customWidth="1"/>
    <col min="7" max="8" width="15.7109375" style="13" customWidth="1"/>
    <col min="9" max="9" width="9.28515625" style="13" customWidth="1"/>
    <col min="10" max="10" width="5" style="13" customWidth="1"/>
    <col min="11" max="11" width="5.85546875" style="13" customWidth="1"/>
    <col min="12" max="12" width="5.42578125" style="13" customWidth="1"/>
    <col min="13" max="16384" width="9.140625" style="13"/>
  </cols>
  <sheetData>
    <row r="1" spans="1:12" ht="33" customHeight="1">
      <c r="A1" s="31"/>
      <c r="B1" s="32"/>
      <c r="C1" s="6" t="str">
        <f>B4</f>
        <v>3-B</v>
      </c>
      <c r="D1" s="257" t="s">
        <v>51</v>
      </c>
      <c r="E1" s="516" t="str">
        <f>GİRİŞ!I10</f>
        <v>MATEMATİK</v>
      </c>
      <c r="F1" s="516"/>
      <c r="G1" s="516"/>
      <c r="H1" s="258" t="s">
        <v>208</v>
      </c>
      <c r="I1" s="259"/>
    </row>
    <row r="2" spans="1:12" ht="17.25" customHeight="1">
      <c r="A2" s="520" t="s">
        <v>139</v>
      </c>
      <c r="B2" s="521"/>
      <c r="C2" s="521"/>
      <c r="D2" s="522"/>
      <c r="E2" s="523" t="str">
        <f>GİRİŞ!H10</f>
        <v>Serpil ŞENGÜL</v>
      </c>
      <c r="F2" s="524"/>
      <c r="G2" s="524"/>
      <c r="H2" s="524"/>
      <c r="I2" s="525"/>
    </row>
    <row r="3" spans="1:12" ht="32.25" customHeight="1">
      <c r="A3" s="34" t="s">
        <v>48</v>
      </c>
      <c r="B3" s="34" t="s">
        <v>46</v>
      </c>
      <c r="C3" s="35" t="s">
        <v>12</v>
      </c>
      <c r="D3" s="526" t="s">
        <v>8</v>
      </c>
      <c r="E3" s="527"/>
      <c r="F3" s="527"/>
      <c r="G3" s="528"/>
      <c r="H3" s="34" t="s">
        <v>47</v>
      </c>
      <c r="I3" s="34" t="s">
        <v>38</v>
      </c>
    </row>
    <row r="4" spans="1:12" ht="18.75" customHeight="1">
      <c r="A4" s="33">
        <v>1</v>
      </c>
      <c r="B4" s="33" t="str">
        <f>GİRİŞ!E10</f>
        <v>3-B</v>
      </c>
      <c r="C4" s="36"/>
      <c r="D4" s="517" t="s">
        <v>255</v>
      </c>
      <c r="E4" s="518"/>
      <c r="F4" s="518"/>
      <c r="G4" s="519"/>
      <c r="H4" s="147">
        <v>5119</v>
      </c>
      <c r="I4" s="37" t="s">
        <v>259</v>
      </c>
      <c r="J4" s="156">
        <f>IF(D4="","",1)</f>
        <v>1</v>
      </c>
      <c r="K4" s="157">
        <f t="shared" ref="K4:K33" si="0">IF(H4="KONTENJAN",1,0)</f>
        <v>0</v>
      </c>
      <c r="L4" s="157">
        <f>IF(H4="İNDİRİMLİ",1,0)</f>
        <v>0</v>
      </c>
    </row>
    <row r="5" spans="1:12" ht="18.75" customHeight="1">
      <c r="A5" s="33">
        <v>2</v>
      </c>
      <c r="B5" s="36"/>
      <c r="C5" s="36"/>
      <c r="D5" s="517" t="s">
        <v>256</v>
      </c>
      <c r="E5" s="518"/>
      <c r="F5" s="518"/>
      <c r="G5" s="519"/>
      <c r="H5" s="37">
        <v>5128</v>
      </c>
      <c r="I5" s="37" t="s">
        <v>258</v>
      </c>
      <c r="J5" s="156">
        <f t="shared" ref="J5:J33" si="1">IF(D5="","",1)</f>
        <v>1</v>
      </c>
      <c r="K5" s="157">
        <f t="shared" si="0"/>
        <v>0</v>
      </c>
      <c r="L5" s="157">
        <f t="shared" ref="L5:L33" si="2">IF(H5="İNDİRİMLİ",1,0)</f>
        <v>0</v>
      </c>
    </row>
    <row r="6" spans="1:12" ht="18.75" customHeight="1">
      <c r="A6" s="33">
        <v>3</v>
      </c>
      <c r="B6" s="36"/>
      <c r="C6" s="36"/>
      <c r="D6" s="517" t="s">
        <v>257</v>
      </c>
      <c r="E6" s="518"/>
      <c r="F6" s="518"/>
      <c r="G6" s="519"/>
      <c r="H6" s="37">
        <v>5141</v>
      </c>
      <c r="I6" s="37" t="s">
        <v>258</v>
      </c>
      <c r="J6" s="156">
        <f t="shared" si="1"/>
        <v>1</v>
      </c>
      <c r="K6" s="157">
        <f t="shared" si="0"/>
        <v>0</v>
      </c>
      <c r="L6" s="157">
        <f t="shared" si="2"/>
        <v>0</v>
      </c>
    </row>
    <row r="7" spans="1:12" ht="18.75" customHeight="1">
      <c r="A7" s="33">
        <v>4</v>
      </c>
      <c r="B7" s="36"/>
      <c r="C7" s="36"/>
      <c r="D7" s="517" t="s">
        <v>260</v>
      </c>
      <c r="E7" s="518"/>
      <c r="F7" s="518"/>
      <c r="G7" s="519"/>
      <c r="H7" s="37">
        <v>5134</v>
      </c>
      <c r="I7" s="37" t="s">
        <v>258</v>
      </c>
      <c r="J7" s="156">
        <f t="shared" si="1"/>
        <v>1</v>
      </c>
      <c r="K7" s="157">
        <f t="shared" si="0"/>
        <v>0</v>
      </c>
      <c r="L7" s="157">
        <f t="shared" si="2"/>
        <v>0</v>
      </c>
    </row>
    <row r="8" spans="1:12" ht="18.75" customHeight="1">
      <c r="A8" s="33">
        <v>5</v>
      </c>
      <c r="B8" s="36"/>
      <c r="C8" s="36"/>
      <c r="D8" s="517" t="s">
        <v>261</v>
      </c>
      <c r="E8" s="518"/>
      <c r="F8" s="518"/>
      <c r="G8" s="519"/>
      <c r="H8" s="37" t="s">
        <v>275</v>
      </c>
      <c r="I8" s="37" t="s">
        <v>262</v>
      </c>
      <c r="J8" s="156">
        <f t="shared" si="1"/>
        <v>1</v>
      </c>
      <c r="K8" s="157">
        <f t="shared" si="0"/>
        <v>0</v>
      </c>
      <c r="L8" s="157">
        <f t="shared" si="2"/>
        <v>0</v>
      </c>
    </row>
    <row r="9" spans="1:12" ht="18.75" customHeight="1">
      <c r="A9" s="33">
        <v>6</v>
      </c>
      <c r="B9" s="36"/>
      <c r="C9" s="36"/>
      <c r="D9" s="517" t="s">
        <v>263</v>
      </c>
      <c r="E9" s="518"/>
      <c r="F9" s="518"/>
      <c r="G9" s="519"/>
      <c r="H9" s="37">
        <v>5113</v>
      </c>
      <c r="I9" s="37" t="s">
        <v>258</v>
      </c>
      <c r="J9" s="156">
        <f t="shared" si="1"/>
        <v>1</v>
      </c>
      <c r="K9" s="157">
        <f t="shared" si="0"/>
        <v>0</v>
      </c>
      <c r="L9" s="157">
        <f t="shared" si="2"/>
        <v>0</v>
      </c>
    </row>
    <row r="10" spans="1:12" ht="18.75" customHeight="1">
      <c r="A10" s="33">
        <v>7</v>
      </c>
      <c r="B10" s="36"/>
      <c r="C10" s="36"/>
      <c r="D10" s="517" t="s">
        <v>264</v>
      </c>
      <c r="E10" s="518"/>
      <c r="F10" s="518"/>
      <c r="G10" s="519"/>
      <c r="H10" s="37">
        <v>5107</v>
      </c>
      <c r="I10" s="37" t="s">
        <v>258</v>
      </c>
      <c r="J10" s="156">
        <f t="shared" si="1"/>
        <v>1</v>
      </c>
      <c r="K10" s="157">
        <f t="shared" si="0"/>
        <v>0</v>
      </c>
      <c r="L10" s="157">
        <f t="shared" si="2"/>
        <v>0</v>
      </c>
    </row>
    <row r="11" spans="1:12" ht="18.75" customHeight="1">
      <c r="A11" s="33">
        <v>8</v>
      </c>
      <c r="B11" s="36"/>
      <c r="C11" s="36"/>
      <c r="D11" s="517" t="s">
        <v>265</v>
      </c>
      <c r="E11" s="518"/>
      <c r="F11" s="518"/>
      <c r="G11" s="519"/>
      <c r="H11" s="37">
        <v>5103</v>
      </c>
      <c r="I11" s="37" t="s">
        <v>258</v>
      </c>
      <c r="J11" s="156">
        <f t="shared" si="1"/>
        <v>1</v>
      </c>
      <c r="K11" s="157">
        <f t="shared" si="0"/>
        <v>0</v>
      </c>
      <c r="L11" s="157">
        <f t="shared" si="2"/>
        <v>0</v>
      </c>
    </row>
    <row r="12" spans="1:12" ht="18.75" customHeight="1">
      <c r="A12" s="33">
        <v>9</v>
      </c>
      <c r="B12" s="36"/>
      <c r="C12" s="36"/>
      <c r="D12" s="517" t="s">
        <v>266</v>
      </c>
      <c r="E12" s="518"/>
      <c r="F12" s="518"/>
      <c r="G12" s="519"/>
      <c r="H12" s="37">
        <v>5093</v>
      </c>
      <c r="I12" s="37" t="s">
        <v>258</v>
      </c>
      <c r="J12" s="156">
        <f t="shared" si="1"/>
        <v>1</v>
      </c>
      <c r="K12" s="157">
        <f t="shared" si="0"/>
        <v>0</v>
      </c>
      <c r="L12" s="157">
        <f t="shared" si="2"/>
        <v>0</v>
      </c>
    </row>
    <row r="13" spans="1:12" ht="18.75" customHeight="1">
      <c r="A13" s="33">
        <v>10</v>
      </c>
      <c r="B13" s="36"/>
      <c r="C13" s="36"/>
      <c r="D13" s="517" t="s">
        <v>267</v>
      </c>
      <c r="E13" s="518"/>
      <c r="F13" s="518"/>
      <c r="G13" s="519"/>
      <c r="H13" s="37">
        <v>5085</v>
      </c>
      <c r="I13" s="37" t="s">
        <v>258</v>
      </c>
      <c r="J13" s="156">
        <f t="shared" si="1"/>
        <v>1</v>
      </c>
      <c r="K13" s="157">
        <f t="shared" si="0"/>
        <v>0</v>
      </c>
      <c r="L13" s="157">
        <f t="shared" si="2"/>
        <v>0</v>
      </c>
    </row>
    <row r="14" spans="1:12" ht="18.75" customHeight="1">
      <c r="A14" s="33">
        <v>11</v>
      </c>
      <c r="B14" s="36"/>
      <c r="C14" s="36"/>
      <c r="D14" s="517" t="s">
        <v>268</v>
      </c>
      <c r="E14" s="518"/>
      <c r="F14" s="518"/>
      <c r="G14" s="519"/>
      <c r="H14" s="37">
        <v>5079</v>
      </c>
      <c r="I14" s="37" t="s">
        <v>258</v>
      </c>
      <c r="J14" s="156">
        <f t="shared" si="1"/>
        <v>1</v>
      </c>
      <c r="K14" s="157">
        <f t="shared" si="0"/>
        <v>0</v>
      </c>
      <c r="L14" s="157">
        <f t="shared" si="2"/>
        <v>0</v>
      </c>
    </row>
    <row r="15" spans="1:12" ht="18.75" customHeight="1">
      <c r="A15" s="33">
        <v>12</v>
      </c>
      <c r="B15" s="36"/>
      <c r="C15" s="36"/>
      <c r="D15" s="517" t="s">
        <v>269</v>
      </c>
      <c r="E15" s="518"/>
      <c r="F15" s="518"/>
      <c r="G15" s="519"/>
      <c r="H15" s="37">
        <v>5099</v>
      </c>
      <c r="I15" s="37" t="s">
        <v>258</v>
      </c>
      <c r="J15" s="156">
        <f t="shared" si="1"/>
        <v>1</v>
      </c>
      <c r="K15" s="157">
        <f t="shared" si="0"/>
        <v>0</v>
      </c>
      <c r="L15" s="157">
        <f t="shared" si="2"/>
        <v>0</v>
      </c>
    </row>
    <row r="16" spans="1:12" ht="18.75" customHeight="1">
      <c r="A16" s="33">
        <v>13</v>
      </c>
      <c r="B16" s="36"/>
      <c r="C16" s="36"/>
      <c r="D16" s="517" t="s">
        <v>270</v>
      </c>
      <c r="E16" s="518"/>
      <c r="F16" s="518"/>
      <c r="G16" s="519"/>
      <c r="H16" s="37" t="s">
        <v>276</v>
      </c>
      <c r="I16" s="37" t="s">
        <v>262</v>
      </c>
      <c r="J16" s="156">
        <f t="shared" si="1"/>
        <v>1</v>
      </c>
      <c r="K16" s="157">
        <f t="shared" si="0"/>
        <v>0</v>
      </c>
      <c r="L16" s="157">
        <f t="shared" si="2"/>
        <v>0</v>
      </c>
    </row>
    <row r="17" spans="1:12" ht="18.75" customHeight="1">
      <c r="A17" s="33">
        <v>14</v>
      </c>
      <c r="B17" s="36"/>
      <c r="C17" s="36"/>
      <c r="D17" s="517" t="s">
        <v>271</v>
      </c>
      <c r="E17" s="518"/>
      <c r="F17" s="518"/>
      <c r="G17" s="519"/>
      <c r="H17" s="37">
        <v>5069</v>
      </c>
      <c r="I17" s="37" t="s">
        <v>285</v>
      </c>
      <c r="J17" s="156">
        <f t="shared" si="1"/>
        <v>1</v>
      </c>
      <c r="K17" s="157">
        <f t="shared" si="0"/>
        <v>0</v>
      </c>
      <c r="L17" s="157">
        <f t="shared" si="2"/>
        <v>0</v>
      </c>
    </row>
    <row r="18" spans="1:12" ht="18.75" customHeight="1">
      <c r="A18" s="33">
        <v>15</v>
      </c>
      <c r="B18" s="36"/>
      <c r="C18" s="36"/>
      <c r="D18" s="517" t="s">
        <v>272</v>
      </c>
      <c r="E18" s="518"/>
      <c r="F18" s="518"/>
      <c r="G18" s="519"/>
      <c r="H18" s="37">
        <v>5109</v>
      </c>
      <c r="I18" s="37" t="s">
        <v>258</v>
      </c>
      <c r="J18" s="156">
        <f t="shared" si="1"/>
        <v>1</v>
      </c>
      <c r="K18" s="157">
        <f t="shared" si="0"/>
        <v>0</v>
      </c>
      <c r="L18" s="157">
        <f t="shared" si="2"/>
        <v>0</v>
      </c>
    </row>
    <row r="19" spans="1:12" ht="18.75" customHeight="1">
      <c r="A19" s="33">
        <v>16</v>
      </c>
      <c r="B19" s="36"/>
      <c r="C19" s="36"/>
      <c r="D19" s="517" t="s">
        <v>273</v>
      </c>
      <c r="E19" s="518"/>
      <c r="F19" s="518"/>
      <c r="G19" s="519"/>
      <c r="H19" s="37">
        <v>5115</v>
      </c>
      <c r="I19" s="37" t="s">
        <v>258</v>
      </c>
      <c r="J19" s="156">
        <f t="shared" si="1"/>
        <v>1</v>
      </c>
      <c r="K19" s="157">
        <f t="shared" si="0"/>
        <v>0</v>
      </c>
      <c r="L19" s="157">
        <f t="shared" si="2"/>
        <v>0</v>
      </c>
    </row>
    <row r="20" spans="1:12" ht="18.75" customHeight="1">
      <c r="A20" s="33">
        <v>17</v>
      </c>
      <c r="B20" s="36"/>
      <c r="C20" s="36"/>
      <c r="D20" s="517" t="s">
        <v>274</v>
      </c>
      <c r="E20" s="518"/>
      <c r="F20" s="518"/>
      <c r="G20" s="519"/>
      <c r="H20" s="37" t="s">
        <v>227</v>
      </c>
      <c r="I20" s="37"/>
      <c r="J20" s="156">
        <f t="shared" si="1"/>
        <v>1</v>
      </c>
      <c r="K20" s="157">
        <f t="shared" si="0"/>
        <v>1</v>
      </c>
      <c r="L20" s="157">
        <f t="shared" si="2"/>
        <v>0</v>
      </c>
    </row>
    <row r="21" spans="1:12" ht="18.75" customHeight="1">
      <c r="A21" s="33">
        <v>18</v>
      </c>
      <c r="B21" s="36"/>
      <c r="C21" s="36"/>
      <c r="D21" s="517"/>
      <c r="E21" s="518"/>
      <c r="F21" s="518"/>
      <c r="G21" s="519"/>
      <c r="H21" s="37"/>
      <c r="I21" s="37"/>
      <c r="J21" s="156" t="str">
        <f t="shared" si="1"/>
        <v/>
      </c>
      <c r="K21" s="157">
        <f t="shared" si="0"/>
        <v>0</v>
      </c>
      <c r="L21" s="157">
        <f t="shared" si="2"/>
        <v>0</v>
      </c>
    </row>
    <row r="22" spans="1:12" ht="18.75" customHeight="1">
      <c r="A22" s="33">
        <v>19</v>
      </c>
      <c r="B22" s="36"/>
      <c r="C22" s="36"/>
      <c r="D22" s="517"/>
      <c r="E22" s="518"/>
      <c r="F22" s="518"/>
      <c r="G22" s="519"/>
      <c r="H22" s="37"/>
      <c r="I22" s="37"/>
      <c r="J22" s="156" t="str">
        <f t="shared" si="1"/>
        <v/>
      </c>
      <c r="K22" s="157">
        <f t="shared" si="0"/>
        <v>0</v>
      </c>
      <c r="L22" s="157">
        <f t="shared" si="2"/>
        <v>0</v>
      </c>
    </row>
    <row r="23" spans="1:12" ht="18.75" customHeight="1">
      <c r="A23" s="33">
        <v>20</v>
      </c>
      <c r="B23" s="36"/>
      <c r="C23" s="36"/>
      <c r="D23" s="517"/>
      <c r="E23" s="518"/>
      <c r="F23" s="518"/>
      <c r="G23" s="519"/>
      <c r="H23" s="37"/>
      <c r="I23" s="37"/>
      <c r="J23" s="156" t="str">
        <f t="shared" si="1"/>
        <v/>
      </c>
      <c r="K23" s="157">
        <f t="shared" si="0"/>
        <v>0</v>
      </c>
      <c r="L23" s="157">
        <f t="shared" si="2"/>
        <v>0</v>
      </c>
    </row>
    <row r="24" spans="1:12" ht="18.75" customHeight="1">
      <c r="A24" s="33">
        <v>21</v>
      </c>
      <c r="B24" s="36"/>
      <c r="C24" s="36"/>
      <c r="D24" s="517"/>
      <c r="E24" s="518"/>
      <c r="F24" s="518"/>
      <c r="G24" s="519"/>
      <c r="H24" s="37"/>
      <c r="I24" s="37"/>
      <c r="J24" s="156" t="str">
        <f t="shared" si="1"/>
        <v/>
      </c>
      <c r="K24" s="157">
        <f t="shared" si="0"/>
        <v>0</v>
      </c>
      <c r="L24" s="157">
        <f t="shared" si="2"/>
        <v>0</v>
      </c>
    </row>
    <row r="25" spans="1:12" ht="18.75" customHeight="1">
      <c r="A25" s="33">
        <v>22</v>
      </c>
      <c r="B25" s="36"/>
      <c r="C25" s="36"/>
      <c r="D25" s="517"/>
      <c r="E25" s="518"/>
      <c r="F25" s="518"/>
      <c r="G25" s="519"/>
      <c r="H25" s="37"/>
      <c r="I25" s="37"/>
      <c r="J25" s="156" t="str">
        <f t="shared" si="1"/>
        <v/>
      </c>
      <c r="K25" s="157">
        <f t="shared" si="0"/>
        <v>0</v>
      </c>
      <c r="L25" s="157">
        <f t="shared" si="2"/>
        <v>0</v>
      </c>
    </row>
    <row r="26" spans="1:12" ht="18.75" customHeight="1">
      <c r="A26" s="33">
        <v>23</v>
      </c>
      <c r="B26" s="36"/>
      <c r="C26" s="36"/>
      <c r="D26" s="517"/>
      <c r="E26" s="518"/>
      <c r="F26" s="518"/>
      <c r="G26" s="519"/>
      <c r="H26" s="37"/>
      <c r="I26" s="37"/>
      <c r="J26" s="156" t="str">
        <f t="shared" si="1"/>
        <v/>
      </c>
      <c r="K26" s="157">
        <f t="shared" si="0"/>
        <v>0</v>
      </c>
      <c r="L26" s="157">
        <f t="shared" si="2"/>
        <v>0</v>
      </c>
    </row>
    <row r="27" spans="1:12" ht="18.75" customHeight="1">
      <c r="A27" s="33">
        <v>24</v>
      </c>
      <c r="B27" s="36"/>
      <c r="C27" s="36"/>
      <c r="D27" s="517"/>
      <c r="E27" s="518"/>
      <c r="F27" s="518"/>
      <c r="G27" s="519"/>
      <c r="H27" s="38"/>
      <c r="I27" s="37"/>
      <c r="J27" s="156" t="str">
        <f t="shared" si="1"/>
        <v/>
      </c>
      <c r="K27" s="157">
        <f t="shared" si="0"/>
        <v>0</v>
      </c>
      <c r="L27" s="157">
        <f t="shared" si="2"/>
        <v>0</v>
      </c>
    </row>
    <row r="28" spans="1:12" ht="18.75" customHeight="1">
      <c r="A28" s="33">
        <v>25</v>
      </c>
      <c r="B28" s="36"/>
      <c r="C28" s="36"/>
      <c r="D28" s="517"/>
      <c r="E28" s="518"/>
      <c r="F28" s="518"/>
      <c r="G28" s="519"/>
      <c r="H28" s="38"/>
      <c r="I28" s="37"/>
      <c r="J28" s="156" t="str">
        <f t="shared" si="1"/>
        <v/>
      </c>
      <c r="K28" s="157">
        <f t="shared" si="0"/>
        <v>0</v>
      </c>
      <c r="L28" s="157">
        <f t="shared" si="2"/>
        <v>0</v>
      </c>
    </row>
    <row r="29" spans="1:12" ht="18.75" customHeight="1">
      <c r="A29" s="33">
        <v>26</v>
      </c>
      <c r="B29" s="36"/>
      <c r="C29" s="36"/>
      <c r="D29" s="517"/>
      <c r="E29" s="518"/>
      <c r="F29" s="518"/>
      <c r="G29" s="519"/>
      <c r="H29" s="38"/>
      <c r="I29" s="37"/>
      <c r="J29" s="156" t="str">
        <f t="shared" si="1"/>
        <v/>
      </c>
      <c r="K29" s="157">
        <f t="shared" si="0"/>
        <v>0</v>
      </c>
      <c r="L29" s="157">
        <f t="shared" si="2"/>
        <v>0</v>
      </c>
    </row>
    <row r="30" spans="1:12" ht="18.75" customHeight="1">
      <c r="A30" s="33">
        <v>27</v>
      </c>
      <c r="B30" s="36"/>
      <c r="C30" s="36"/>
      <c r="D30" s="517"/>
      <c r="E30" s="518"/>
      <c r="F30" s="518"/>
      <c r="G30" s="519"/>
      <c r="H30" s="38"/>
      <c r="I30" s="37"/>
      <c r="J30" s="156" t="str">
        <f t="shared" si="1"/>
        <v/>
      </c>
      <c r="K30" s="157">
        <f t="shared" si="0"/>
        <v>0</v>
      </c>
      <c r="L30" s="157">
        <f t="shared" si="2"/>
        <v>0</v>
      </c>
    </row>
    <row r="31" spans="1:12" ht="18.75" customHeight="1">
      <c r="A31" s="33">
        <v>28</v>
      </c>
      <c r="B31" s="36"/>
      <c r="C31" s="36"/>
      <c r="D31" s="517"/>
      <c r="E31" s="518"/>
      <c r="F31" s="518"/>
      <c r="G31" s="519"/>
      <c r="H31" s="38"/>
      <c r="I31" s="37"/>
      <c r="J31" s="156" t="str">
        <f t="shared" si="1"/>
        <v/>
      </c>
      <c r="K31" s="157">
        <f t="shared" si="0"/>
        <v>0</v>
      </c>
      <c r="L31" s="157">
        <f t="shared" si="2"/>
        <v>0</v>
      </c>
    </row>
    <row r="32" spans="1:12" ht="18.75" customHeight="1">
      <c r="A32" s="33">
        <v>29</v>
      </c>
      <c r="B32" s="36"/>
      <c r="C32" s="36"/>
      <c r="D32" s="517"/>
      <c r="E32" s="518"/>
      <c r="F32" s="518"/>
      <c r="G32" s="519"/>
      <c r="H32" s="38"/>
      <c r="I32" s="37"/>
      <c r="J32" s="156" t="str">
        <f t="shared" si="1"/>
        <v/>
      </c>
      <c r="K32" s="157">
        <f t="shared" si="0"/>
        <v>0</v>
      </c>
      <c r="L32" s="157">
        <f t="shared" si="2"/>
        <v>0</v>
      </c>
    </row>
    <row r="33" spans="1:12" ht="18.75" customHeight="1">
      <c r="A33" s="33">
        <v>30</v>
      </c>
      <c r="B33" s="36"/>
      <c r="C33" s="36"/>
      <c r="D33" s="517"/>
      <c r="E33" s="518"/>
      <c r="F33" s="518"/>
      <c r="G33" s="519"/>
      <c r="H33" s="37"/>
      <c r="I33" s="37">
        <v>1046</v>
      </c>
      <c r="J33" s="156" t="str">
        <f t="shared" si="1"/>
        <v/>
      </c>
      <c r="K33" s="157">
        <f t="shared" si="0"/>
        <v>0</v>
      </c>
      <c r="L33" s="157">
        <f t="shared" si="2"/>
        <v>0</v>
      </c>
    </row>
    <row r="34" spans="1:12" ht="21.75" customHeight="1">
      <c r="A34" s="3"/>
      <c r="B34" s="4">
        <f>GİRİŞ!F10</f>
        <v>40</v>
      </c>
      <c r="C34" s="4"/>
      <c r="D34" s="4" t="s">
        <v>214</v>
      </c>
      <c r="E34" s="4"/>
      <c r="F34" s="4"/>
      <c r="G34" s="4"/>
      <c r="H34" s="6" t="s">
        <v>52</v>
      </c>
      <c r="I34" s="5">
        <f>SUM(I4:I33)</f>
        <v>1046</v>
      </c>
      <c r="J34" s="156">
        <f>SUM(J4:J33)</f>
        <v>17</v>
      </c>
      <c r="K34" s="156">
        <f>SUM(K4:K33)</f>
        <v>1</v>
      </c>
      <c r="L34" s="158">
        <f>SUM(L4:L33)</f>
        <v>0</v>
      </c>
    </row>
    <row r="35" spans="1:12">
      <c r="I35" s="158">
        <f>(I34*80)/100</f>
        <v>836.8</v>
      </c>
      <c r="J35" s="158"/>
      <c r="K35" s="158"/>
      <c r="L35" s="158"/>
    </row>
    <row r="36" spans="1:12">
      <c r="A36" s="15"/>
      <c r="B36" s="15"/>
      <c r="C36" s="15"/>
      <c r="D36" s="15"/>
      <c r="E36" s="15"/>
      <c r="F36" s="15"/>
      <c r="G36" s="15"/>
      <c r="H36" s="99"/>
      <c r="I36" s="99"/>
      <c r="J36" s="159"/>
      <c r="K36" s="158"/>
      <c r="L36" s="158"/>
    </row>
    <row r="37" spans="1:12" ht="33" customHeight="1">
      <c r="A37" s="31"/>
      <c r="B37" s="32"/>
      <c r="C37" s="6" t="str">
        <f>B40</f>
        <v>SEÇ</v>
      </c>
      <c r="D37" s="257" t="s">
        <v>51</v>
      </c>
      <c r="E37" s="516">
        <f>GİRİŞ!I11</f>
        <v>0</v>
      </c>
      <c r="F37" s="516"/>
      <c r="G37" s="516"/>
      <c r="H37" s="258" t="s">
        <v>208</v>
      </c>
      <c r="I37" s="259"/>
      <c r="J37" s="158"/>
      <c r="K37" s="158"/>
      <c r="L37" s="158"/>
    </row>
    <row r="38" spans="1:12" ht="17.25" customHeight="1">
      <c r="A38" s="520" t="s">
        <v>49</v>
      </c>
      <c r="B38" s="521"/>
      <c r="C38" s="521"/>
      <c r="D38" s="522"/>
      <c r="E38" s="523">
        <f>GİRİŞ!H11</f>
        <v>0</v>
      </c>
      <c r="F38" s="524"/>
      <c r="G38" s="524"/>
      <c r="H38" s="524"/>
      <c r="I38" s="525"/>
      <c r="J38" s="158"/>
      <c r="K38" s="158"/>
      <c r="L38" s="158"/>
    </row>
    <row r="39" spans="1:12" ht="32.25" customHeight="1">
      <c r="A39" s="34" t="s">
        <v>213</v>
      </c>
      <c r="B39" s="34" t="s">
        <v>46</v>
      </c>
      <c r="C39" s="35" t="s">
        <v>12</v>
      </c>
      <c r="D39" s="526" t="s">
        <v>8</v>
      </c>
      <c r="E39" s="527"/>
      <c r="F39" s="527"/>
      <c r="G39" s="528"/>
      <c r="H39" s="34" t="s">
        <v>47</v>
      </c>
      <c r="I39" s="34" t="s">
        <v>38</v>
      </c>
      <c r="J39" s="158"/>
      <c r="K39" s="158"/>
      <c r="L39" s="158"/>
    </row>
    <row r="40" spans="1:12" ht="18.75" customHeight="1">
      <c r="A40" s="33">
        <v>1</v>
      </c>
      <c r="B40" s="33" t="str">
        <f>GİRİŞ!E11</f>
        <v>SEÇ</v>
      </c>
      <c r="C40" s="36">
        <v>13</v>
      </c>
      <c r="D40" s="517" t="s">
        <v>223</v>
      </c>
      <c r="E40" s="518"/>
      <c r="F40" s="518"/>
      <c r="G40" s="519"/>
      <c r="H40" s="147" t="s">
        <v>244</v>
      </c>
      <c r="I40" s="37">
        <v>75</v>
      </c>
      <c r="J40" s="156">
        <f>IF(D40="","",1)</f>
        <v>1</v>
      </c>
      <c r="K40" s="157">
        <f t="shared" ref="K40:K69" si="3">IF(H40="KONTENJAN",1,0)</f>
        <v>0</v>
      </c>
      <c r="L40" s="157">
        <f>IF(H40="İNDİRİMLİ",1,0)</f>
        <v>0</v>
      </c>
    </row>
    <row r="41" spans="1:12" ht="18.75" customHeight="1">
      <c r="A41" s="33">
        <v>2</v>
      </c>
      <c r="B41" s="36"/>
      <c r="C41" s="36">
        <v>22</v>
      </c>
      <c r="D41" s="517" t="s">
        <v>224</v>
      </c>
      <c r="E41" s="518"/>
      <c r="F41" s="518"/>
      <c r="G41" s="519"/>
      <c r="H41" s="37" t="s">
        <v>228</v>
      </c>
      <c r="I41" s="37">
        <v>37.5</v>
      </c>
      <c r="J41" s="156">
        <f t="shared" ref="J41:J69" si="4">IF(D41="","",1)</f>
        <v>1</v>
      </c>
      <c r="K41" s="157">
        <f t="shared" si="3"/>
        <v>0</v>
      </c>
      <c r="L41" s="157">
        <f t="shared" ref="L41:L69" si="5">IF(H41="İNDİRİMLİ",1,0)</f>
        <v>1</v>
      </c>
    </row>
    <row r="42" spans="1:12" ht="18.75" customHeight="1">
      <c r="A42" s="33">
        <v>3</v>
      </c>
      <c r="B42" s="36"/>
      <c r="C42" s="36">
        <v>43</v>
      </c>
      <c r="D42" s="517" t="s">
        <v>225</v>
      </c>
      <c r="E42" s="518"/>
      <c r="F42" s="518"/>
      <c r="G42" s="519"/>
      <c r="H42" s="37" t="s">
        <v>227</v>
      </c>
      <c r="I42" s="37"/>
      <c r="J42" s="156">
        <f t="shared" si="4"/>
        <v>1</v>
      </c>
      <c r="K42" s="157">
        <f t="shared" si="3"/>
        <v>1</v>
      </c>
      <c r="L42" s="157">
        <f t="shared" si="5"/>
        <v>0</v>
      </c>
    </row>
    <row r="43" spans="1:12" ht="18.75" customHeight="1">
      <c r="A43" s="33">
        <v>4</v>
      </c>
      <c r="B43" s="36"/>
      <c r="C43" s="36">
        <v>82</v>
      </c>
      <c r="D43" s="517" t="s">
        <v>226</v>
      </c>
      <c r="E43" s="518"/>
      <c r="F43" s="518"/>
      <c r="G43" s="519"/>
      <c r="H43" s="37" t="s">
        <v>245</v>
      </c>
      <c r="I43" s="37">
        <v>75</v>
      </c>
      <c r="J43" s="156">
        <f t="shared" si="4"/>
        <v>1</v>
      </c>
      <c r="K43" s="157">
        <f t="shared" si="3"/>
        <v>0</v>
      </c>
      <c r="L43" s="157">
        <f t="shared" si="5"/>
        <v>0</v>
      </c>
    </row>
    <row r="44" spans="1:12" ht="18.75" customHeight="1">
      <c r="A44" s="33">
        <v>5</v>
      </c>
      <c r="B44" s="36"/>
      <c r="C44" s="36"/>
      <c r="D44" s="517"/>
      <c r="E44" s="518"/>
      <c r="F44" s="518"/>
      <c r="G44" s="519"/>
      <c r="H44" s="37"/>
      <c r="I44" s="37"/>
      <c r="J44" s="156" t="str">
        <f t="shared" si="4"/>
        <v/>
      </c>
      <c r="K44" s="157">
        <f t="shared" si="3"/>
        <v>0</v>
      </c>
      <c r="L44" s="157">
        <f t="shared" si="5"/>
        <v>0</v>
      </c>
    </row>
    <row r="45" spans="1:12" ht="18.75" customHeight="1">
      <c r="A45" s="33">
        <v>6</v>
      </c>
      <c r="B45" s="36"/>
      <c r="C45" s="36"/>
      <c r="D45" s="517"/>
      <c r="E45" s="518"/>
      <c r="F45" s="518"/>
      <c r="G45" s="519"/>
      <c r="H45" s="37"/>
      <c r="I45" s="37"/>
      <c r="J45" s="156" t="str">
        <f t="shared" si="4"/>
        <v/>
      </c>
      <c r="K45" s="157">
        <f t="shared" si="3"/>
        <v>0</v>
      </c>
      <c r="L45" s="157">
        <f t="shared" si="5"/>
        <v>0</v>
      </c>
    </row>
    <row r="46" spans="1:12" ht="18.75" customHeight="1">
      <c r="A46" s="33">
        <v>7</v>
      </c>
      <c r="B46" s="36"/>
      <c r="C46" s="36"/>
      <c r="D46" s="517"/>
      <c r="E46" s="518"/>
      <c r="F46" s="518"/>
      <c r="G46" s="519"/>
      <c r="H46" s="37"/>
      <c r="I46" s="37"/>
      <c r="J46" s="156" t="str">
        <f t="shared" si="4"/>
        <v/>
      </c>
      <c r="K46" s="157">
        <f t="shared" si="3"/>
        <v>0</v>
      </c>
      <c r="L46" s="157">
        <f t="shared" si="5"/>
        <v>0</v>
      </c>
    </row>
    <row r="47" spans="1:12" ht="18.75" customHeight="1">
      <c r="A47" s="33">
        <v>8</v>
      </c>
      <c r="B47" s="36"/>
      <c r="C47" s="36"/>
      <c r="D47" s="517"/>
      <c r="E47" s="518"/>
      <c r="F47" s="518"/>
      <c r="G47" s="519"/>
      <c r="H47" s="37"/>
      <c r="I47" s="37"/>
      <c r="J47" s="156" t="str">
        <f t="shared" si="4"/>
        <v/>
      </c>
      <c r="K47" s="157">
        <f t="shared" si="3"/>
        <v>0</v>
      </c>
      <c r="L47" s="157">
        <f t="shared" si="5"/>
        <v>0</v>
      </c>
    </row>
    <row r="48" spans="1:12" ht="18.75" customHeight="1">
      <c r="A48" s="33">
        <v>9</v>
      </c>
      <c r="B48" s="36"/>
      <c r="C48" s="36"/>
      <c r="D48" s="517"/>
      <c r="E48" s="518"/>
      <c r="F48" s="518"/>
      <c r="G48" s="519"/>
      <c r="H48" s="37"/>
      <c r="I48" s="37"/>
      <c r="J48" s="156" t="str">
        <f t="shared" si="4"/>
        <v/>
      </c>
      <c r="K48" s="157">
        <f t="shared" si="3"/>
        <v>0</v>
      </c>
      <c r="L48" s="157">
        <f t="shared" si="5"/>
        <v>0</v>
      </c>
    </row>
    <row r="49" spans="1:12" ht="18.75" customHeight="1">
      <c r="A49" s="33">
        <v>10</v>
      </c>
      <c r="B49" s="36"/>
      <c r="C49" s="36"/>
      <c r="D49" s="517"/>
      <c r="E49" s="518"/>
      <c r="F49" s="518"/>
      <c r="G49" s="519"/>
      <c r="H49" s="37"/>
      <c r="I49" s="37"/>
      <c r="J49" s="156" t="str">
        <f t="shared" si="4"/>
        <v/>
      </c>
      <c r="K49" s="157">
        <f t="shared" si="3"/>
        <v>0</v>
      </c>
      <c r="L49" s="157">
        <f t="shared" si="5"/>
        <v>0</v>
      </c>
    </row>
    <row r="50" spans="1:12" ht="18.75" customHeight="1">
      <c r="A50" s="33">
        <v>11</v>
      </c>
      <c r="B50" s="36"/>
      <c r="C50" s="36"/>
      <c r="D50" s="517"/>
      <c r="E50" s="518"/>
      <c r="F50" s="518"/>
      <c r="G50" s="519"/>
      <c r="H50" s="37"/>
      <c r="I50" s="37"/>
      <c r="J50" s="156" t="str">
        <f t="shared" si="4"/>
        <v/>
      </c>
      <c r="K50" s="157">
        <f t="shared" si="3"/>
        <v>0</v>
      </c>
      <c r="L50" s="157">
        <f t="shared" si="5"/>
        <v>0</v>
      </c>
    </row>
    <row r="51" spans="1:12" ht="18.75" customHeight="1">
      <c r="A51" s="33">
        <v>12</v>
      </c>
      <c r="B51" s="36"/>
      <c r="C51" s="36"/>
      <c r="D51" s="517"/>
      <c r="E51" s="518"/>
      <c r="F51" s="518"/>
      <c r="G51" s="519"/>
      <c r="H51" s="37"/>
      <c r="I51" s="37"/>
      <c r="J51" s="156" t="str">
        <f t="shared" si="4"/>
        <v/>
      </c>
      <c r="K51" s="157">
        <f t="shared" si="3"/>
        <v>0</v>
      </c>
      <c r="L51" s="157">
        <f t="shared" si="5"/>
        <v>0</v>
      </c>
    </row>
    <row r="52" spans="1:12" ht="18.75" customHeight="1">
      <c r="A52" s="33">
        <v>13</v>
      </c>
      <c r="B52" s="36"/>
      <c r="C52" s="36"/>
      <c r="D52" s="517"/>
      <c r="E52" s="518"/>
      <c r="F52" s="518"/>
      <c r="G52" s="519"/>
      <c r="H52" s="37"/>
      <c r="I52" s="37"/>
      <c r="J52" s="156" t="str">
        <f t="shared" si="4"/>
        <v/>
      </c>
      <c r="K52" s="157">
        <f t="shared" si="3"/>
        <v>0</v>
      </c>
      <c r="L52" s="157">
        <f t="shared" si="5"/>
        <v>0</v>
      </c>
    </row>
    <row r="53" spans="1:12" ht="18.75" customHeight="1">
      <c r="A53" s="33">
        <v>14</v>
      </c>
      <c r="B53" s="36"/>
      <c r="C53" s="36"/>
      <c r="D53" s="517"/>
      <c r="E53" s="518"/>
      <c r="F53" s="518"/>
      <c r="G53" s="519"/>
      <c r="H53" s="37"/>
      <c r="I53" s="37"/>
      <c r="J53" s="156" t="str">
        <f t="shared" si="4"/>
        <v/>
      </c>
      <c r="K53" s="157">
        <f t="shared" si="3"/>
        <v>0</v>
      </c>
      <c r="L53" s="157">
        <f t="shared" si="5"/>
        <v>0</v>
      </c>
    </row>
    <row r="54" spans="1:12" ht="18.75" customHeight="1">
      <c r="A54" s="33">
        <v>15</v>
      </c>
      <c r="B54" s="36"/>
      <c r="C54" s="36"/>
      <c r="D54" s="517"/>
      <c r="E54" s="518"/>
      <c r="F54" s="518"/>
      <c r="G54" s="519"/>
      <c r="H54" s="37"/>
      <c r="I54" s="37"/>
      <c r="J54" s="156" t="str">
        <f t="shared" si="4"/>
        <v/>
      </c>
      <c r="K54" s="157">
        <f t="shared" si="3"/>
        <v>0</v>
      </c>
      <c r="L54" s="157">
        <f t="shared" si="5"/>
        <v>0</v>
      </c>
    </row>
    <row r="55" spans="1:12" ht="18.75" customHeight="1">
      <c r="A55" s="33">
        <v>16</v>
      </c>
      <c r="B55" s="36"/>
      <c r="C55" s="36"/>
      <c r="D55" s="517"/>
      <c r="E55" s="518"/>
      <c r="F55" s="518"/>
      <c r="G55" s="519"/>
      <c r="H55" s="37"/>
      <c r="I55" s="37"/>
      <c r="J55" s="156" t="str">
        <f t="shared" si="4"/>
        <v/>
      </c>
      <c r="K55" s="157">
        <f t="shared" si="3"/>
        <v>0</v>
      </c>
      <c r="L55" s="157">
        <f t="shared" si="5"/>
        <v>0</v>
      </c>
    </row>
    <row r="56" spans="1:12" ht="18.75" customHeight="1">
      <c r="A56" s="33">
        <v>17</v>
      </c>
      <c r="B56" s="36"/>
      <c r="C56" s="36"/>
      <c r="D56" s="517"/>
      <c r="E56" s="518"/>
      <c r="F56" s="518"/>
      <c r="G56" s="519"/>
      <c r="H56" s="37"/>
      <c r="I56" s="37"/>
      <c r="J56" s="156" t="str">
        <f t="shared" si="4"/>
        <v/>
      </c>
      <c r="K56" s="157">
        <f t="shared" si="3"/>
        <v>0</v>
      </c>
      <c r="L56" s="157">
        <f t="shared" si="5"/>
        <v>0</v>
      </c>
    </row>
    <row r="57" spans="1:12" ht="18.75" customHeight="1">
      <c r="A57" s="33">
        <v>18</v>
      </c>
      <c r="B57" s="36"/>
      <c r="C57" s="36"/>
      <c r="D57" s="517"/>
      <c r="E57" s="518"/>
      <c r="F57" s="518"/>
      <c r="G57" s="519"/>
      <c r="H57" s="37"/>
      <c r="I57" s="37"/>
      <c r="J57" s="156" t="str">
        <f t="shared" si="4"/>
        <v/>
      </c>
      <c r="K57" s="157">
        <f t="shared" si="3"/>
        <v>0</v>
      </c>
      <c r="L57" s="157">
        <f t="shared" si="5"/>
        <v>0</v>
      </c>
    </row>
    <row r="58" spans="1:12" ht="18.75" customHeight="1">
      <c r="A58" s="33">
        <v>19</v>
      </c>
      <c r="B58" s="36"/>
      <c r="C58" s="36"/>
      <c r="D58" s="517"/>
      <c r="E58" s="518"/>
      <c r="F58" s="518"/>
      <c r="G58" s="519"/>
      <c r="H58" s="37"/>
      <c r="I58" s="37"/>
      <c r="J58" s="156" t="str">
        <f t="shared" si="4"/>
        <v/>
      </c>
      <c r="K58" s="157">
        <f t="shared" si="3"/>
        <v>0</v>
      </c>
      <c r="L58" s="157">
        <f t="shared" si="5"/>
        <v>0</v>
      </c>
    </row>
    <row r="59" spans="1:12" ht="18.75" customHeight="1">
      <c r="A59" s="33">
        <v>20</v>
      </c>
      <c r="B59" s="36"/>
      <c r="C59" s="36"/>
      <c r="D59" s="517"/>
      <c r="E59" s="518"/>
      <c r="F59" s="518"/>
      <c r="G59" s="519"/>
      <c r="H59" s="37"/>
      <c r="I59" s="37"/>
      <c r="J59" s="156" t="str">
        <f t="shared" si="4"/>
        <v/>
      </c>
      <c r="K59" s="157">
        <f t="shared" si="3"/>
        <v>0</v>
      </c>
      <c r="L59" s="157">
        <f t="shared" si="5"/>
        <v>0</v>
      </c>
    </row>
    <row r="60" spans="1:12" ht="18.75" customHeight="1">
      <c r="A60" s="33">
        <v>21</v>
      </c>
      <c r="B60" s="36"/>
      <c r="C60" s="36"/>
      <c r="D60" s="517"/>
      <c r="E60" s="518"/>
      <c r="F60" s="518"/>
      <c r="G60" s="519"/>
      <c r="H60" s="37"/>
      <c r="I60" s="37"/>
      <c r="J60" s="156" t="str">
        <f t="shared" si="4"/>
        <v/>
      </c>
      <c r="K60" s="157">
        <f t="shared" si="3"/>
        <v>0</v>
      </c>
      <c r="L60" s="157">
        <f t="shared" si="5"/>
        <v>0</v>
      </c>
    </row>
    <row r="61" spans="1:12" ht="18.75" customHeight="1">
      <c r="A61" s="33">
        <v>22</v>
      </c>
      <c r="B61" s="36"/>
      <c r="C61" s="36"/>
      <c r="D61" s="517"/>
      <c r="E61" s="518"/>
      <c r="F61" s="518"/>
      <c r="G61" s="519"/>
      <c r="H61" s="37"/>
      <c r="I61" s="37"/>
      <c r="J61" s="156" t="str">
        <f t="shared" si="4"/>
        <v/>
      </c>
      <c r="K61" s="157">
        <f t="shared" si="3"/>
        <v>0</v>
      </c>
      <c r="L61" s="157">
        <f t="shared" si="5"/>
        <v>0</v>
      </c>
    </row>
    <row r="62" spans="1:12" ht="18.75" customHeight="1">
      <c r="A62" s="33">
        <v>23</v>
      </c>
      <c r="B62" s="36"/>
      <c r="C62" s="36"/>
      <c r="D62" s="517"/>
      <c r="E62" s="518"/>
      <c r="F62" s="518"/>
      <c r="G62" s="519"/>
      <c r="H62" s="37"/>
      <c r="I62" s="37"/>
      <c r="J62" s="156" t="str">
        <f t="shared" si="4"/>
        <v/>
      </c>
      <c r="K62" s="157">
        <f t="shared" si="3"/>
        <v>0</v>
      </c>
      <c r="L62" s="157">
        <f t="shared" si="5"/>
        <v>0</v>
      </c>
    </row>
    <row r="63" spans="1:12" ht="18.75" customHeight="1">
      <c r="A63" s="33">
        <v>24</v>
      </c>
      <c r="B63" s="36"/>
      <c r="C63" s="36"/>
      <c r="D63" s="517"/>
      <c r="E63" s="518"/>
      <c r="F63" s="518"/>
      <c r="G63" s="519"/>
      <c r="H63" s="38"/>
      <c r="I63" s="37"/>
      <c r="J63" s="156" t="str">
        <f t="shared" si="4"/>
        <v/>
      </c>
      <c r="K63" s="157">
        <f t="shared" si="3"/>
        <v>0</v>
      </c>
      <c r="L63" s="157">
        <f t="shared" si="5"/>
        <v>0</v>
      </c>
    </row>
    <row r="64" spans="1:12" ht="18.75" customHeight="1">
      <c r="A64" s="33">
        <v>25</v>
      </c>
      <c r="B64" s="36"/>
      <c r="C64" s="36"/>
      <c r="D64" s="517"/>
      <c r="E64" s="518"/>
      <c r="F64" s="518"/>
      <c r="G64" s="519"/>
      <c r="H64" s="38"/>
      <c r="I64" s="37"/>
      <c r="J64" s="156" t="str">
        <f t="shared" si="4"/>
        <v/>
      </c>
      <c r="K64" s="157">
        <f t="shared" si="3"/>
        <v>0</v>
      </c>
      <c r="L64" s="157">
        <f t="shared" si="5"/>
        <v>0</v>
      </c>
    </row>
    <row r="65" spans="1:12" ht="18.75" customHeight="1">
      <c r="A65" s="33">
        <v>26</v>
      </c>
      <c r="B65" s="36"/>
      <c r="C65" s="36"/>
      <c r="D65" s="517"/>
      <c r="E65" s="518"/>
      <c r="F65" s="518"/>
      <c r="G65" s="519"/>
      <c r="H65" s="38"/>
      <c r="I65" s="37"/>
      <c r="J65" s="156" t="str">
        <f t="shared" si="4"/>
        <v/>
      </c>
      <c r="K65" s="157">
        <f t="shared" si="3"/>
        <v>0</v>
      </c>
      <c r="L65" s="157">
        <f t="shared" si="5"/>
        <v>0</v>
      </c>
    </row>
    <row r="66" spans="1:12" ht="18.75" customHeight="1">
      <c r="A66" s="33">
        <v>27</v>
      </c>
      <c r="B66" s="36"/>
      <c r="C66" s="36"/>
      <c r="D66" s="517"/>
      <c r="E66" s="518"/>
      <c r="F66" s="518"/>
      <c r="G66" s="519"/>
      <c r="H66" s="38"/>
      <c r="I66" s="37"/>
      <c r="J66" s="156" t="str">
        <f t="shared" si="4"/>
        <v/>
      </c>
      <c r="K66" s="157">
        <f t="shared" si="3"/>
        <v>0</v>
      </c>
      <c r="L66" s="157">
        <f t="shared" si="5"/>
        <v>0</v>
      </c>
    </row>
    <row r="67" spans="1:12" ht="18.75" customHeight="1">
      <c r="A67" s="33">
        <v>28</v>
      </c>
      <c r="B67" s="36"/>
      <c r="C67" s="36"/>
      <c r="D67" s="517"/>
      <c r="E67" s="518"/>
      <c r="F67" s="518"/>
      <c r="G67" s="519"/>
      <c r="H67" s="38"/>
      <c r="I67" s="37"/>
      <c r="J67" s="156" t="str">
        <f t="shared" si="4"/>
        <v/>
      </c>
      <c r="K67" s="157">
        <f t="shared" si="3"/>
        <v>0</v>
      </c>
      <c r="L67" s="157">
        <f t="shared" si="5"/>
        <v>0</v>
      </c>
    </row>
    <row r="68" spans="1:12" ht="18.75" customHeight="1">
      <c r="A68" s="33">
        <v>29</v>
      </c>
      <c r="B68" s="36"/>
      <c r="C68" s="36"/>
      <c r="D68" s="517"/>
      <c r="E68" s="518"/>
      <c r="F68" s="518"/>
      <c r="G68" s="519"/>
      <c r="H68" s="38"/>
      <c r="I68" s="37"/>
      <c r="J68" s="156" t="str">
        <f t="shared" si="4"/>
        <v/>
      </c>
      <c r="K68" s="157">
        <f t="shared" si="3"/>
        <v>0</v>
      </c>
      <c r="L68" s="157">
        <f t="shared" si="5"/>
        <v>0</v>
      </c>
    </row>
    <row r="69" spans="1:12" ht="18.75" customHeight="1">
      <c r="A69" s="33">
        <v>30</v>
      </c>
      <c r="B69" s="36"/>
      <c r="C69" s="36"/>
      <c r="D69" s="517"/>
      <c r="E69" s="518"/>
      <c r="F69" s="518"/>
      <c r="G69" s="519"/>
      <c r="H69" s="37"/>
      <c r="I69" s="37"/>
      <c r="J69" s="156" t="str">
        <f t="shared" si="4"/>
        <v/>
      </c>
      <c r="K69" s="157">
        <f t="shared" si="3"/>
        <v>0</v>
      </c>
      <c r="L69" s="157">
        <f t="shared" si="5"/>
        <v>0</v>
      </c>
    </row>
    <row r="70" spans="1:12" ht="21.75" customHeight="1">
      <c r="A70" s="3"/>
      <c r="B70" s="4">
        <f>GİRİŞ!F11</f>
        <v>40</v>
      </c>
      <c r="C70" s="4"/>
      <c r="D70" s="4" t="s">
        <v>214</v>
      </c>
      <c r="E70" s="4"/>
      <c r="F70" s="4"/>
      <c r="G70" s="4"/>
      <c r="H70" s="6" t="s">
        <v>52</v>
      </c>
      <c r="I70" s="5">
        <f>SUM(I40:I69)</f>
        <v>187.5</v>
      </c>
      <c r="J70" s="156">
        <f>SUM(J40:J69)</f>
        <v>4</v>
      </c>
      <c r="K70" s="156">
        <f>SUM(K40:K69)</f>
        <v>1</v>
      </c>
      <c r="L70" s="158">
        <f>SUM(L40:L69)</f>
        <v>1</v>
      </c>
    </row>
    <row r="71" spans="1:12">
      <c r="A71" s="15"/>
      <c r="B71" s="15"/>
      <c r="C71" s="15"/>
      <c r="D71" s="15"/>
      <c r="E71" s="15"/>
      <c r="F71" s="15"/>
      <c r="G71" s="15"/>
      <c r="H71" s="15"/>
      <c r="I71" s="158">
        <f>(I70*80)/100</f>
        <v>150</v>
      </c>
      <c r="J71" s="159"/>
      <c r="K71" s="158"/>
      <c r="L71" s="158"/>
    </row>
    <row r="72" spans="1:12">
      <c r="A72" s="15"/>
      <c r="B72" s="15"/>
      <c r="C72" s="15"/>
      <c r="D72" s="15"/>
      <c r="E72" s="15"/>
      <c r="F72" s="15"/>
      <c r="G72" s="15"/>
      <c r="H72" s="15"/>
      <c r="I72" s="15"/>
      <c r="J72" s="159"/>
      <c r="K72" s="158"/>
      <c r="L72" s="158"/>
    </row>
    <row r="73" spans="1:12" ht="33" customHeight="1">
      <c r="A73" s="31"/>
      <c r="B73" s="32"/>
      <c r="C73" s="6">
        <f>B76</f>
        <v>0</v>
      </c>
      <c r="D73" s="257" t="s">
        <v>51</v>
      </c>
      <c r="E73" s="516">
        <f>GİRİŞ!I12</f>
        <v>0</v>
      </c>
      <c r="F73" s="516"/>
      <c r="G73" s="516"/>
      <c r="H73" s="258" t="s">
        <v>208</v>
      </c>
      <c r="I73" s="259"/>
      <c r="J73" s="158"/>
      <c r="K73" s="158"/>
      <c r="L73" s="158"/>
    </row>
    <row r="74" spans="1:12" ht="17.25" customHeight="1">
      <c r="A74" s="529" t="s">
        <v>49</v>
      </c>
      <c r="B74" s="529"/>
      <c r="C74" s="529"/>
      <c r="D74" s="529"/>
      <c r="E74" s="523">
        <f>GİRİŞ!H12</f>
        <v>0</v>
      </c>
      <c r="F74" s="524"/>
      <c r="G74" s="524"/>
      <c r="H74" s="524"/>
      <c r="I74" s="525"/>
      <c r="J74" s="158"/>
      <c r="K74" s="158"/>
      <c r="L74" s="158"/>
    </row>
    <row r="75" spans="1:12" ht="32.25" customHeight="1">
      <c r="A75" s="34" t="s">
        <v>48</v>
      </c>
      <c r="B75" s="34" t="s">
        <v>46</v>
      </c>
      <c r="C75" s="35" t="s">
        <v>12</v>
      </c>
      <c r="D75" s="526" t="s">
        <v>8</v>
      </c>
      <c r="E75" s="527"/>
      <c r="F75" s="527"/>
      <c r="G75" s="528"/>
      <c r="H75" s="34" t="s">
        <v>47</v>
      </c>
      <c r="I75" s="34" t="s">
        <v>38</v>
      </c>
      <c r="J75" s="158"/>
      <c r="K75" s="158"/>
      <c r="L75" s="158"/>
    </row>
    <row r="76" spans="1:12" ht="18.75" customHeight="1">
      <c r="A76" s="33">
        <v>1</v>
      </c>
      <c r="B76" s="33">
        <f>GİRİŞ!E12</f>
        <v>0</v>
      </c>
      <c r="C76" s="36"/>
      <c r="D76" s="517"/>
      <c r="E76" s="518"/>
      <c r="F76" s="518"/>
      <c r="G76" s="519"/>
      <c r="H76" s="147"/>
      <c r="I76" s="37"/>
      <c r="J76" s="156" t="str">
        <f>IF(D76="","",1)</f>
        <v/>
      </c>
      <c r="K76" s="157">
        <f t="shared" ref="K76:K105" si="6">IF(H76="KONTENJAN",1,0)</f>
        <v>0</v>
      </c>
      <c r="L76" s="157">
        <f>IF(H76="İNDİRİMLİ",1,0)</f>
        <v>0</v>
      </c>
    </row>
    <row r="77" spans="1:12" ht="18.75" customHeight="1">
      <c r="A77" s="33">
        <v>2</v>
      </c>
      <c r="B77" s="36"/>
      <c r="C77" s="36"/>
      <c r="D77" s="517"/>
      <c r="E77" s="518"/>
      <c r="F77" s="518"/>
      <c r="G77" s="519"/>
      <c r="H77" s="37"/>
      <c r="I77" s="37"/>
      <c r="J77" s="156" t="str">
        <f t="shared" ref="J77:J105" si="7">IF(D77="","",1)</f>
        <v/>
      </c>
      <c r="K77" s="157">
        <f t="shared" si="6"/>
        <v>0</v>
      </c>
      <c r="L77" s="157">
        <f t="shared" ref="L77:L105" si="8">IF(H77="İNDİRİMLİ",1,0)</f>
        <v>0</v>
      </c>
    </row>
    <row r="78" spans="1:12" ht="18.75" customHeight="1">
      <c r="A78" s="33">
        <v>3</v>
      </c>
      <c r="B78" s="36"/>
      <c r="C78" s="36"/>
      <c r="D78" s="517"/>
      <c r="E78" s="518"/>
      <c r="F78" s="518"/>
      <c r="G78" s="519"/>
      <c r="H78" s="37"/>
      <c r="I78" s="37"/>
      <c r="J78" s="156" t="str">
        <f t="shared" si="7"/>
        <v/>
      </c>
      <c r="K78" s="157">
        <f t="shared" si="6"/>
        <v>0</v>
      </c>
      <c r="L78" s="157">
        <f t="shared" si="8"/>
        <v>0</v>
      </c>
    </row>
    <row r="79" spans="1:12" ht="18.75" customHeight="1">
      <c r="A79" s="33">
        <v>4</v>
      </c>
      <c r="B79" s="36"/>
      <c r="C79" s="36"/>
      <c r="D79" s="517"/>
      <c r="E79" s="518"/>
      <c r="F79" s="518"/>
      <c r="G79" s="519"/>
      <c r="H79" s="37"/>
      <c r="I79" s="37"/>
      <c r="J79" s="156" t="str">
        <f t="shared" si="7"/>
        <v/>
      </c>
      <c r="K79" s="157">
        <f t="shared" si="6"/>
        <v>0</v>
      </c>
      <c r="L79" s="157">
        <f t="shared" si="8"/>
        <v>0</v>
      </c>
    </row>
    <row r="80" spans="1:12" ht="18.75" customHeight="1">
      <c r="A80" s="33">
        <v>5</v>
      </c>
      <c r="B80" s="36"/>
      <c r="C80" s="36"/>
      <c r="D80" s="517"/>
      <c r="E80" s="518"/>
      <c r="F80" s="518"/>
      <c r="G80" s="519"/>
      <c r="H80" s="37"/>
      <c r="I80" s="37"/>
      <c r="J80" s="156" t="str">
        <f t="shared" si="7"/>
        <v/>
      </c>
      <c r="K80" s="157">
        <f t="shared" si="6"/>
        <v>0</v>
      </c>
      <c r="L80" s="157">
        <f t="shared" si="8"/>
        <v>0</v>
      </c>
    </row>
    <row r="81" spans="1:12" ht="18.75" customHeight="1">
      <c r="A81" s="33">
        <v>6</v>
      </c>
      <c r="B81" s="36"/>
      <c r="C81" s="36"/>
      <c r="D81" s="517"/>
      <c r="E81" s="518"/>
      <c r="F81" s="518"/>
      <c r="G81" s="519"/>
      <c r="H81" s="37"/>
      <c r="I81" s="37"/>
      <c r="J81" s="156" t="str">
        <f t="shared" si="7"/>
        <v/>
      </c>
      <c r="K81" s="157">
        <f t="shared" si="6"/>
        <v>0</v>
      </c>
      <c r="L81" s="157">
        <f t="shared" si="8"/>
        <v>0</v>
      </c>
    </row>
    <row r="82" spans="1:12" ht="18.75" customHeight="1">
      <c r="A82" s="33">
        <v>7</v>
      </c>
      <c r="B82" s="36"/>
      <c r="C82" s="36"/>
      <c r="D82" s="517"/>
      <c r="E82" s="518"/>
      <c r="F82" s="518"/>
      <c r="G82" s="519"/>
      <c r="H82" s="37"/>
      <c r="I82" s="37"/>
      <c r="J82" s="156" t="str">
        <f t="shared" si="7"/>
        <v/>
      </c>
      <c r="K82" s="157">
        <f t="shared" si="6"/>
        <v>0</v>
      </c>
      <c r="L82" s="157">
        <f t="shared" si="8"/>
        <v>0</v>
      </c>
    </row>
    <row r="83" spans="1:12" ht="18.75" customHeight="1">
      <c r="A83" s="33">
        <v>8</v>
      </c>
      <c r="B83" s="36"/>
      <c r="C83" s="36"/>
      <c r="D83" s="517"/>
      <c r="E83" s="518"/>
      <c r="F83" s="518"/>
      <c r="G83" s="519"/>
      <c r="H83" s="37"/>
      <c r="I83" s="37"/>
      <c r="J83" s="156" t="str">
        <f t="shared" si="7"/>
        <v/>
      </c>
      <c r="K83" s="157">
        <f t="shared" si="6"/>
        <v>0</v>
      </c>
      <c r="L83" s="157">
        <f t="shared" si="8"/>
        <v>0</v>
      </c>
    </row>
    <row r="84" spans="1:12" ht="18.75" customHeight="1">
      <c r="A84" s="33">
        <v>9</v>
      </c>
      <c r="B84" s="36"/>
      <c r="C84" s="36"/>
      <c r="D84" s="517"/>
      <c r="E84" s="518"/>
      <c r="F84" s="518"/>
      <c r="G84" s="519"/>
      <c r="H84" s="37"/>
      <c r="I84" s="37"/>
      <c r="J84" s="156" t="str">
        <f t="shared" si="7"/>
        <v/>
      </c>
      <c r="K84" s="157">
        <f t="shared" si="6"/>
        <v>0</v>
      </c>
      <c r="L84" s="157">
        <f t="shared" si="8"/>
        <v>0</v>
      </c>
    </row>
    <row r="85" spans="1:12" ht="18.75" customHeight="1">
      <c r="A85" s="33">
        <v>10</v>
      </c>
      <c r="B85" s="36"/>
      <c r="C85" s="36"/>
      <c r="D85" s="517"/>
      <c r="E85" s="518"/>
      <c r="F85" s="518"/>
      <c r="G85" s="519"/>
      <c r="H85" s="37"/>
      <c r="I85" s="37"/>
      <c r="J85" s="156" t="str">
        <f t="shared" si="7"/>
        <v/>
      </c>
      <c r="K85" s="157">
        <f t="shared" si="6"/>
        <v>0</v>
      </c>
      <c r="L85" s="157">
        <f t="shared" si="8"/>
        <v>0</v>
      </c>
    </row>
    <row r="86" spans="1:12" ht="18.75" customHeight="1">
      <c r="A86" s="33">
        <v>11</v>
      </c>
      <c r="B86" s="36"/>
      <c r="C86" s="36"/>
      <c r="D86" s="517"/>
      <c r="E86" s="518"/>
      <c r="F86" s="518"/>
      <c r="G86" s="519"/>
      <c r="H86" s="37"/>
      <c r="I86" s="37"/>
      <c r="J86" s="156" t="str">
        <f t="shared" si="7"/>
        <v/>
      </c>
      <c r="K86" s="157">
        <f t="shared" si="6"/>
        <v>0</v>
      </c>
      <c r="L86" s="157">
        <f t="shared" si="8"/>
        <v>0</v>
      </c>
    </row>
    <row r="87" spans="1:12" ht="18.75" customHeight="1">
      <c r="A87" s="33">
        <v>12</v>
      </c>
      <c r="B87" s="36"/>
      <c r="C87" s="36"/>
      <c r="D87" s="517"/>
      <c r="E87" s="518"/>
      <c r="F87" s="518"/>
      <c r="G87" s="519"/>
      <c r="H87" s="37"/>
      <c r="I87" s="37"/>
      <c r="J87" s="156" t="str">
        <f t="shared" si="7"/>
        <v/>
      </c>
      <c r="K87" s="157">
        <f t="shared" si="6"/>
        <v>0</v>
      </c>
      <c r="L87" s="157">
        <f t="shared" si="8"/>
        <v>0</v>
      </c>
    </row>
    <row r="88" spans="1:12" ht="18.75" customHeight="1">
      <c r="A88" s="33">
        <v>13</v>
      </c>
      <c r="B88" s="36"/>
      <c r="C88" s="36"/>
      <c r="D88" s="517"/>
      <c r="E88" s="518"/>
      <c r="F88" s="518"/>
      <c r="G88" s="519"/>
      <c r="H88" s="37"/>
      <c r="I88" s="37"/>
      <c r="J88" s="156" t="str">
        <f t="shared" si="7"/>
        <v/>
      </c>
      <c r="K88" s="157">
        <f t="shared" si="6"/>
        <v>0</v>
      </c>
      <c r="L88" s="157">
        <f t="shared" si="8"/>
        <v>0</v>
      </c>
    </row>
    <row r="89" spans="1:12" ht="18.75" customHeight="1">
      <c r="A89" s="33">
        <v>14</v>
      </c>
      <c r="B89" s="36"/>
      <c r="C89" s="36"/>
      <c r="D89" s="517"/>
      <c r="E89" s="518"/>
      <c r="F89" s="518"/>
      <c r="G89" s="519"/>
      <c r="H89" s="37"/>
      <c r="I89" s="37"/>
      <c r="J89" s="156" t="str">
        <f t="shared" si="7"/>
        <v/>
      </c>
      <c r="K89" s="157">
        <f t="shared" si="6"/>
        <v>0</v>
      </c>
      <c r="L89" s="157">
        <f t="shared" si="8"/>
        <v>0</v>
      </c>
    </row>
    <row r="90" spans="1:12" ht="18.75" customHeight="1">
      <c r="A90" s="33">
        <v>15</v>
      </c>
      <c r="B90" s="36"/>
      <c r="C90" s="36"/>
      <c r="D90" s="517"/>
      <c r="E90" s="518"/>
      <c r="F90" s="518"/>
      <c r="G90" s="519"/>
      <c r="H90" s="37"/>
      <c r="I90" s="37"/>
      <c r="J90" s="156" t="str">
        <f t="shared" si="7"/>
        <v/>
      </c>
      <c r="K90" s="157">
        <f t="shared" si="6"/>
        <v>0</v>
      </c>
      <c r="L90" s="157">
        <f t="shared" si="8"/>
        <v>0</v>
      </c>
    </row>
    <row r="91" spans="1:12" ht="18.75" customHeight="1">
      <c r="A91" s="33">
        <v>16</v>
      </c>
      <c r="B91" s="36"/>
      <c r="C91" s="36"/>
      <c r="D91" s="517"/>
      <c r="E91" s="518"/>
      <c r="F91" s="518"/>
      <c r="G91" s="519"/>
      <c r="H91" s="37"/>
      <c r="I91" s="37"/>
      <c r="J91" s="156" t="str">
        <f t="shared" si="7"/>
        <v/>
      </c>
      <c r="K91" s="157">
        <f t="shared" si="6"/>
        <v>0</v>
      </c>
      <c r="L91" s="157">
        <f t="shared" si="8"/>
        <v>0</v>
      </c>
    </row>
    <row r="92" spans="1:12" ht="18.75" customHeight="1">
      <c r="A92" s="33">
        <v>17</v>
      </c>
      <c r="B92" s="36"/>
      <c r="C92" s="36"/>
      <c r="D92" s="517"/>
      <c r="E92" s="518"/>
      <c r="F92" s="518"/>
      <c r="G92" s="519"/>
      <c r="H92" s="37"/>
      <c r="I92" s="37"/>
      <c r="J92" s="156" t="str">
        <f t="shared" si="7"/>
        <v/>
      </c>
      <c r="K92" s="157">
        <f t="shared" si="6"/>
        <v>0</v>
      </c>
      <c r="L92" s="157">
        <f t="shared" si="8"/>
        <v>0</v>
      </c>
    </row>
    <row r="93" spans="1:12" ht="18.75" customHeight="1">
      <c r="A93" s="33">
        <v>18</v>
      </c>
      <c r="B93" s="36"/>
      <c r="C93" s="36"/>
      <c r="D93" s="517"/>
      <c r="E93" s="518"/>
      <c r="F93" s="518"/>
      <c r="G93" s="519"/>
      <c r="H93" s="37"/>
      <c r="I93" s="37"/>
      <c r="J93" s="156" t="str">
        <f t="shared" si="7"/>
        <v/>
      </c>
      <c r="K93" s="157">
        <f t="shared" si="6"/>
        <v>0</v>
      </c>
      <c r="L93" s="157">
        <f t="shared" si="8"/>
        <v>0</v>
      </c>
    </row>
    <row r="94" spans="1:12" ht="18.75" customHeight="1">
      <c r="A94" s="33">
        <v>19</v>
      </c>
      <c r="B94" s="36"/>
      <c r="C94" s="36"/>
      <c r="D94" s="517"/>
      <c r="E94" s="518"/>
      <c r="F94" s="518"/>
      <c r="G94" s="519"/>
      <c r="H94" s="37"/>
      <c r="I94" s="37"/>
      <c r="J94" s="156" t="str">
        <f t="shared" si="7"/>
        <v/>
      </c>
      <c r="K94" s="157">
        <f t="shared" si="6"/>
        <v>0</v>
      </c>
      <c r="L94" s="157">
        <f t="shared" si="8"/>
        <v>0</v>
      </c>
    </row>
    <row r="95" spans="1:12" ht="18.75" customHeight="1">
      <c r="A95" s="33">
        <v>20</v>
      </c>
      <c r="B95" s="36"/>
      <c r="C95" s="36"/>
      <c r="D95" s="517"/>
      <c r="E95" s="518"/>
      <c r="F95" s="518"/>
      <c r="G95" s="519"/>
      <c r="H95" s="37"/>
      <c r="I95" s="37"/>
      <c r="J95" s="156" t="str">
        <f t="shared" si="7"/>
        <v/>
      </c>
      <c r="K95" s="157">
        <f t="shared" si="6"/>
        <v>0</v>
      </c>
      <c r="L95" s="157">
        <f t="shared" si="8"/>
        <v>0</v>
      </c>
    </row>
    <row r="96" spans="1:12" ht="18.75" customHeight="1">
      <c r="A96" s="33">
        <v>21</v>
      </c>
      <c r="B96" s="36"/>
      <c r="C96" s="36"/>
      <c r="D96" s="517"/>
      <c r="E96" s="518"/>
      <c r="F96" s="518"/>
      <c r="G96" s="519"/>
      <c r="H96" s="37"/>
      <c r="I96" s="37"/>
      <c r="J96" s="156" t="str">
        <f t="shared" si="7"/>
        <v/>
      </c>
      <c r="K96" s="157">
        <f t="shared" si="6"/>
        <v>0</v>
      </c>
      <c r="L96" s="157">
        <f t="shared" si="8"/>
        <v>0</v>
      </c>
    </row>
    <row r="97" spans="1:12" ht="18.75" customHeight="1">
      <c r="A97" s="33">
        <v>22</v>
      </c>
      <c r="B97" s="36"/>
      <c r="C97" s="36"/>
      <c r="D97" s="517"/>
      <c r="E97" s="518"/>
      <c r="F97" s="518"/>
      <c r="G97" s="519"/>
      <c r="H97" s="37"/>
      <c r="I97" s="37"/>
      <c r="J97" s="156" t="str">
        <f t="shared" si="7"/>
        <v/>
      </c>
      <c r="K97" s="157">
        <f t="shared" si="6"/>
        <v>0</v>
      </c>
      <c r="L97" s="157">
        <f t="shared" si="8"/>
        <v>0</v>
      </c>
    </row>
    <row r="98" spans="1:12" ht="18.75" customHeight="1">
      <c r="A98" s="33">
        <v>23</v>
      </c>
      <c r="B98" s="36"/>
      <c r="C98" s="36"/>
      <c r="D98" s="517"/>
      <c r="E98" s="518"/>
      <c r="F98" s="518"/>
      <c r="G98" s="519"/>
      <c r="H98" s="37"/>
      <c r="I98" s="37"/>
      <c r="J98" s="156" t="str">
        <f t="shared" si="7"/>
        <v/>
      </c>
      <c r="K98" s="157">
        <f t="shared" si="6"/>
        <v>0</v>
      </c>
      <c r="L98" s="157">
        <f t="shared" si="8"/>
        <v>0</v>
      </c>
    </row>
    <row r="99" spans="1:12" ht="18.75" customHeight="1">
      <c r="A99" s="33">
        <v>24</v>
      </c>
      <c r="B99" s="36"/>
      <c r="C99" s="36"/>
      <c r="D99" s="517"/>
      <c r="E99" s="518"/>
      <c r="F99" s="518"/>
      <c r="G99" s="519"/>
      <c r="H99" s="38"/>
      <c r="I99" s="37"/>
      <c r="J99" s="156" t="str">
        <f t="shared" si="7"/>
        <v/>
      </c>
      <c r="K99" s="157">
        <f t="shared" si="6"/>
        <v>0</v>
      </c>
      <c r="L99" s="157">
        <f t="shared" si="8"/>
        <v>0</v>
      </c>
    </row>
    <row r="100" spans="1:12" ht="18.75" customHeight="1">
      <c r="A100" s="33">
        <v>25</v>
      </c>
      <c r="B100" s="36"/>
      <c r="C100" s="36"/>
      <c r="D100" s="517"/>
      <c r="E100" s="518"/>
      <c r="F100" s="518"/>
      <c r="G100" s="519"/>
      <c r="H100" s="38"/>
      <c r="I100" s="37"/>
      <c r="J100" s="156" t="str">
        <f t="shared" si="7"/>
        <v/>
      </c>
      <c r="K100" s="157">
        <f t="shared" si="6"/>
        <v>0</v>
      </c>
      <c r="L100" s="157">
        <f t="shared" si="8"/>
        <v>0</v>
      </c>
    </row>
    <row r="101" spans="1:12" ht="18.75" customHeight="1">
      <c r="A101" s="33">
        <v>26</v>
      </c>
      <c r="B101" s="36"/>
      <c r="C101" s="36"/>
      <c r="D101" s="517"/>
      <c r="E101" s="518"/>
      <c r="F101" s="518"/>
      <c r="G101" s="519"/>
      <c r="H101" s="38"/>
      <c r="I101" s="37"/>
      <c r="J101" s="156" t="str">
        <f t="shared" si="7"/>
        <v/>
      </c>
      <c r="K101" s="157">
        <f t="shared" si="6"/>
        <v>0</v>
      </c>
      <c r="L101" s="157">
        <f t="shared" si="8"/>
        <v>0</v>
      </c>
    </row>
    <row r="102" spans="1:12" ht="18.75" customHeight="1">
      <c r="A102" s="33">
        <v>27</v>
      </c>
      <c r="B102" s="36"/>
      <c r="C102" s="36"/>
      <c r="D102" s="517"/>
      <c r="E102" s="518"/>
      <c r="F102" s="518"/>
      <c r="G102" s="519"/>
      <c r="H102" s="38"/>
      <c r="I102" s="37"/>
      <c r="J102" s="156" t="str">
        <f t="shared" si="7"/>
        <v/>
      </c>
      <c r="K102" s="157">
        <f t="shared" si="6"/>
        <v>0</v>
      </c>
      <c r="L102" s="157">
        <f t="shared" si="8"/>
        <v>0</v>
      </c>
    </row>
    <row r="103" spans="1:12" ht="18.75" customHeight="1">
      <c r="A103" s="33">
        <v>28</v>
      </c>
      <c r="B103" s="36"/>
      <c r="C103" s="36"/>
      <c r="D103" s="517"/>
      <c r="E103" s="518"/>
      <c r="F103" s="518"/>
      <c r="G103" s="519"/>
      <c r="H103" s="38"/>
      <c r="I103" s="37"/>
      <c r="J103" s="156" t="str">
        <f t="shared" si="7"/>
        <v/>
      </c>
      <c r="K103" s="157">
        <f t="shared" si="6"/>
        <v>0</v>
      </c>
      <c r="L103" s="157">
        <f t="shared" si="8"/>
        <v>0</v>
      </c>
    </row>
    <row r="104" spans="1:12" ht="18.75" customHeight="1">
      <c r="A104" s="33">
        <v>29</v>
      </c>
      <c r="B104" s="36"/>
      <c r="C104" s="36"/>
      <c r="D104" s="517"/>
      <c r="E104" s="518"/>
      <c r="F104" s="518"/>
      <c r="G104" s="519"/>
      <c r="H104" s="38"/>
      <c r="I104" s="37"/>
      <c r="J104" s="156" t="str">
        <f t="shared" si="7"/>
        <v/>
      </c>
      <c r="K104" s="157">
        <f t="shared" si="6"/>
        <v>0</v>
      </c>
      <c r="L104" s="157">
        <f t="shared" si="8"/>
        <v>0</v>
      </c>
    </row>
    <row r="105" spans="1:12" ht="18.75" customHeight="1">
      <c r="A105" s="33">
        <v>30</v>
      </c>
      <c r="B105" s="36"/>
      <c r="C105" s="36"/>
      <c r="D105" s="517"/>
      <c r="E105" s="518"/>
      <c r="F105" s="518"/>
      <c r="G105" s="519"/>
      <c r="H105" s="37"/>
      <c r="I105" s="37"/>
      <c r="J105" s="156" t="str">
        <f t="shared" si="7"/>
        <v/>
      </c>
      <c r="K105" s="157">
        <f t="shared" si="6"/>
        <v>0</v>
      </c>
      <c r="L105" s="157">
        <f t="shared" si="8"/>
        <v>0</v>
      </c>
    </row>
    <row r="106" spans="1:12" ht="21.75" customHeight="1">
      <c r="A106" s="3"/>
      <c r="B106" s="4">
        <f>GİRİŞ!F12</f>
        <v>0</v>
      </c>
      <c r="C106" s="4"/>
      <c r="D106" s="4" t="s">
        <v>214</v>
      </c>
      <c r="E106" s="4"/>
      <c r="F106" s="4"/>
      <c r="G106" s="4"/>
      <c r="H106" s="6" t="s">
        <v>52</v>
      </c>
      <c r="I106" s="5">
        <f>SUM(I76:I105)</f>
        <v>0</v>
      </c>
      <c r="J106" s="156">
        <f>SUM(J76:J105)</f>
        <v>0</v>
      </c>
      <c r="K106" s="156">
        <f>SUM(K76:K105)</f>
        <v>0</v>
      </c>
      <c r="L106" s="158">
        <f>SUM(L76:L105)</f>
        <v>0</v>
      </c>
    </row>
    <row r="107" spans="1:12">
      <c r="A107" s="15"/>
      <c r="B107" s="15"/>
      <c r="C107" s="15"/>
      <c r="D107" s="15"/>
      <c r="E107" s="15"/>
      <c r="F107" s="15"/>
      <c r="G107" s="15"/>
      <c r="H107" s="15"/>
      <c r="I107" s="158">
        <f>(I106*80)/100</f>
        <v>0</v>
      </c>
      <c r="J107" s="159"/>
      <c r="K107" s="158"/>
      <c r="L107" s="158"/>
    </row>
    <row r="108" spans="1:12">
      <c r="A108" s="15"/>
      <c r="B108" s="15"/>
      <c r="C108" s="15"/>
      <c r="D108" s="15"/>
      <c r="E108" s="15"/>
      <c r="F108" s="15"/>
      <c r="G108" s="15"/>
      <c r="H108" s="15"/>
      <c r="I108" s="15"/>
      <c r="J108" s="159"/>
      <c r="K108" s="158"/>
      <c r="L108" s="158"/>
    </row>
    <row r="109" spans="1:12" ht="33" customHeight="1">
      <c r="A109" s="31"/>
      <c r="B109" s="32"/>
      <c r="C109" s="6">
        <f>B112</f>
        <v>0</v>
      </c>
      <c r="D109" s="257" t="s">
        <v>51</v>
      </c>
      <c r="E109" s="516">
        <f>GİRİŞ!I13</f>
        <v>0</v>
      </c>
      <c r="F109" s="516"/>
      <c r="G109" s="516"/>
      <c r="H109" s="258" t="s">
        <v>208</v>
      </c>
      <c r="I109" s="259"/>
      <c r="J109" s="158"/>
      <c r="K109" s="158"/>
      <c r="L109" s="158"/>
    </row>
    <row r="110" spans="1:12" ht="17.25" customHeight="1">
      <c r="A110" s="529" t="s">
        <v>49</v>
      </c>
      <c r="B110" s="529"/>
      <c r="C110" s="529"/>
      <c r="D110" s="529"/>
      <c r="E110" s="523">
        <f>GİRİŞ!H13</f>
        <v>0</v>
      </c>
      <c r="F110" s="524"/>
      <c r="G110" s="524"/>
      <c r="H110" s="524"/>
      <c r="I110" s="525"/>
      <c r="J110" s="158"/>
      <c r="K110" s="158"/>
      <c r="L110" s="158"/>
    </row>
    <row r="111" spans="1:12" ht="32.25" customHeight="1">
      <c r="A111" s="34" t="s">
        <v>48</v>
      </c>
      <c r="B111" s="34" t="s">
        <v>46</v>
      </c>
      <c r="C111" s="35" t="s">
        <v>12</v>
      </c>
      <c r="D111" s="526" t="s">
        <v>8</v>
      </c>
      <c r="E111" s="527"/>
      <c r="F111" s="527"/>
      <c r="G111" s="528"/>
      <c r="H111" s="34" t="s">
        <v>47</v>
      </c>
      <c r="I111" s="34" t="s">
        <v>38</v>
      </c>
      <c r="J111" s="158"/>
      <c r="K111" s="158"/>
      <c r="L111" s="158"/>
    </row>
    <row r="112" spans="1:12" ht="18.75" customHeight="1">
      <c r="A112" s="33">
        <v>1</v>
      </c>
      <c r="B112" s="33">
        <f>GİRİŞ!E13</f>
        <v>0</v>
      </c>
      <c r="C112" s="36"/>
      <c r="D112" s="517"/>
      <c r="E112" s="518"/>
      <c r="F112" s="518"/>
      <c r="G112" s="519"/>
      <c r="H112" s="147"/>
      <c r="I112" s="37"/>
      <c r="J112" s="156" t="str">
        <f>IF(D112="","",1)</f>
        <v/>
      </c>
      <c r="K112" s="157">
        <f t="shared" ref="K112:K141" si="9">IF(H112="KONTENJAN",1,0)</f>
        <v>0</v>
      </c>
      <c r="L112" s="157">
        <f>IF(H112="İNDİRİMLİ",1,0)</f>
        <v>0</v>
      </c>
    </row>
    <row r="113" spans="1:12" ht="18.75" customHeight="1">
      <c r="A113" s="33">
        <v>2</v>
      </c>
      <c r="B113" s="36"/>
      <c r="C113" s="36"/>
      <c r="D113" s="517"/>
      <c r="E113" s="518"/>
      <c r="F113" s="518"/>
      <c r="G113" s="519"/>
      <c r="H113" s="37"/>
      <c r="I113" s="37"/>
      <c r="J113" s="156" t="str">
        <f t="shared" ref="J113:J141" si="10">IF(D113="","",1)</f>
        <v/>
      </c>
      <c r="K113" s="157">
        <f t="shared" si="9"/>
        <v>0</v>
      </c>
      <c r="L113" s="157">
        <f t="shared" ref="L113:L141" si="11">IF(H113="İNDİRİMLİ",1,0)</f>
        <v>0</v>
      </c>
    </row>
    <row r="114" spans="1:12" ht="18.75" customHeight="1">
      <c r="A114" s="33">
        <v>3</v>
      </c>
      <c r="B114" s="36"/>
      <c r="C114" s="36"/>
      <c r="D114" s="517"/>
      <c r="E114" s="518"/>
      <c r="F114" s="518"/>
      <c r="G114" s="519"/>
      <c r="H114" s="37"/>
      <c r="I114" s="37"/>
      <c r="J114" s="156" t="str">
        <f t="shared" si="10"/>
        <v/>
      </c>
      <c r="K114" s="157">
        <f t="shared" si="9"/>
        <v>0</v>
      </c>
      <c r="L114" s="157">
        <f t="shared" si="11"/>
        <v>0</v>
      </c>
    </row>
    <row r="115" spans="1:12" ht="18.75" customHeight="1">
      <c r="A115" s="33">
        <v>4</v>
      </c>
      <c r="B115" s="36"/>
      <c r="C115" s="36"/>
      <c r="D115" s="517"/>
      <c r="E115" s="518"/>
      <c r="F115" s="518"/>
      <c r="G115" s="519"/>
      <c r="H115" s="37"/>
      <c r="I115" s="37"/>
      <c r="J115" s="156" t="str">
        <f t="shared" si="10"/>
        <v/>
      </c>
      <c r="K115" s="157">
        <f t="shared" si="9"/>
        <v>0</v>
      </c>
      <c r="L115" s="157">
        <f t="shared" si="11"/>
        <v>0</v>
      </c>
    </row>
    <row r="116" spans="1:12" ht="18.75" customHeight="1">
      <c r="A116" s="33">
        <v>5</v>
      </c>
      <c r="B116" s="36"/>
      <c r="C116" s="36"/>
      <c r="D116" s="517"/>
      <c r="E116" s="518"/>
      <c r="F116" s="518"/>
      <c r="G116" s="519"/>
      <c r="H116" s="37"/>
      <c r="I116" s="37"/>
      <c r="J116" s="156" t="str">
        <f t="shared" si="10"/>
        <v/>
      </c>
      <c r="K116" s="157">
        <f t="shared" si="9"/>
        <v>0</v>
      </c>
      <c r="L116" s="157">
        <f t="shared" si="11"/>
        <v>0</v>
      </c>
    </row>
    <row r="117" spans="1:12" ht="18.75" customHeight="1">
      <c r="A117" s="33">
        <v>6</v>
      </c>
      <c r="B117" s="36"/>
      <c r="C117" s="36"/>
      <c r="D117" s="517"/>
      <c r="E117" s="518"/>
      <c r="F117" s="518"/>
      <c r="G117" s="519"/>
      <c r="H117" s="37"/>
      <c r="I117" s="37"/>
      <c r="J117" s="156" t="str">
        <f t="shared" si="10"/>
        <v/>
      </c>
      <c r="K117" s="157">
        <f t="shared" si="9"/>
        <v>0</v>
      </c>
      <c r="L117" s="157">
        <f t="shared" si="11"/>
        <v>0</v>
      </c>
    </row>
    <row r="118" spans="1:12" ht="18.75" customHeight="1">
      <c r="A118" s="33">
        <v>7</v>
      </c>
      <c r="B118" s="36"/>
      <c r="C118" s="36"/>
      <c r="D118" s="517"/>
      <c r="E118" s="518"/>
      <c r="F118" s="518"/>
      <c r="G118" s="519"/>
      <c r="H118" s="37"/>
      <c r="I118" s="37"/>
      <c r="J118" s="156" t="str">
        <f t="shared" si="10"/>
        <v/>
      </c>
      <c r="K118" s="157">
        <f t="shared" si="9"/>
        <v>0</v>
      </c>
      <c r="L118" s="157">
        <f t="shared" si="11"/>
        <v>0</v>
      </c>
    </row>
    <row r="119" spans="1:12" ht="18.75" customHeight="1">
      <c r="A119" s="33">
        <v>8</v>
      </c>
      <c r="B119" s="36"/>
      <c r="C119" s="36"/>
      <c r="D119" s="517"/>
      <c r="E119" s="518"/>
      <c r="F119" s="518"/>
      <c r="G119" s="519"/>
      <c r="H119" s="37"/>
      <c r="I119" s="37"/>
      <c r="J119" s="156" t="str">
        <f t="shared" si="10"/>
        <v/>
      </c>
      <c r="K119" s="157">
        <f t="shared" si="9"/>
        <v>0</v>
      </c>
      <c r="L119" s="157">
        <f t="shared" si="11"/>
        <v>0</v>
      </c>
    </row>
    <row r="120" spans="1:12" ht="18.75" customHeight="1">
      <c r="A120" s="33">
        <v>9</v>
      </c>
      <c r="B120" s="36"/>
      <c r="C120" s="36"/>
      <c r="D120" s="517"/>
      <c r="E120" s="518"/>
      <c r="F120" s="518"/>
      <c r="G120" s="519"/>
      <c r="H120" s="37"/>
      <c r="I120" s="37"/>
      <c r="J120" s="156" t="str">
        <f t="shared" si="10"/>
        <v/>
      </c>
      <c r="K120" s="157">
        <f t="shared" si="9"/>
        <v>0</v>
      </c>
      <c r="L120" s="157">
        <f t="shared" si="11"/>
        <v>0</v>
      </c>
    </row>
    <row r="121" spans="1:12" ht="18.75" customHeight="1">
      <c r="A121" s="33">
        <v>10</v>
      </c>
      <c r="B121" s="36"/>
      <c r="C121" s="36"/>
      <c r="D121" s="517"/>
      <c r="E121" s="518"/>
      <c r="F121" s="518"/>
      <c r="G121" s="519"/>
      <c r="H121" s="37"/>
      <c r="I121" s="37"/>
      <c r="J121" s="156" t="str">
        <f t="shared" si="10"/>
        <v/>
      </c>
      <c r="K121" s="157">
        <f t="shared" si="9"/>
        <v>0</v>
      </c>
      <c r="L121" s="157">
        <f t="shared" si="11"/>
        <v>0</v>
      </c>
    </row>
    <row r="122" spans="1:12" ht="18.75" customHeight="1">
      <c r="A122" s="33">
        <v>11</v>
      </c>
      <c r="B122" s="36"/>
      <c r="C122" s="36"/>
      <c r="D122" s="517"/>
      <c r="E122" s="518"/>
      <c r="F122" s="518"/>
      <c r="G122" s="519"/>
      <c r="H122" s="37"/>
      <c r="I122" s="37"/>
      <c r="J122" s="156" t="str">
        <f t="shared" si="10"/>
        <v/>
      </c>
      <c r="K122" s="157">
        <f t="shared" si="9"/>
        <v>0</v>
      </c>
      <c r="L122" s="157">
        <f t="shared" si="11"/>
        <v>0</v>
      </c>
    </row>
    <row r="123" spans="1:12" ht="18.75" customHeight="1">
      <c r="A123" s="33">
        <v>12</v>
      </c>
      <c r="B123" s="36"/>
      <c r="C123" s="36"/>
      <c r="D123" s="517"/>
      <c r="E123" s="518"/>
      <c r="F123" s="518"/>
      <c r="G123" s="519"/>
      <c r="H123" s="37"/>
      <c r="I123" s="37"/>
      <c r="J123" s="156" t="str">
        <f t="shared" si="10"/>
        <v/>
      </c>
      <c r="K123" s="157">
        <f t="shared" si="9"/>
        <v>0</v>
      </c>
      <c r="L123" s="157">
        <f t="shared" si="11"/>
        <v>0</v>
      </c>
    </row>
    <row r="124" spans="1:12" ht="18.75" customHeight="1">
      <c r="A124" s="33">
        <v>13</v>
      </c>
      <c r="B124" s="36"/>
      <c r="C124" s="36"/>
      <c r="D124" s="517"/>
      <c r="E124" s="518"/>
      <c r="F124" s="518"/>
      <c r="G124" s="519"/>
      <c r="H124" s="37"/>
      <c r="I124" s="37"/>
      <c r="J124" s="156" t="str">
        <f t="shared" si="10"/>
        <v/>
      </c>
      <c r="K124" s="157">
        <f t="shared" si="9"/>
        <v>0</v>
      </c>
      <c r="L124" s="157">
        <f t="shared" si="11"/>
        <v>0</v>
      </c>
    </row>
    <row r="125" spans="1:12" ht="18.75" customHeight="1">
      <c r="A125" s="33">
        <v>14</v>
      </c>
      <c r="B125" s="36"/>
      <c r="C125" s="36"/>
      <c r="D125" s="517"/>
      <c r="E125" s="518"/>
      <c r="F125" s="518"/>
      <c r="G125" s="519"/>
      <c r="H125" s="37"/>
      <c r="I125" s="37"/>
      <c r="J125" s="156" t="str">
        <f t="shared" si="10"/>
        <v/>
      </c>
      <c r="K125" s="157">
        <f t="shared" si="9"/>
        <v>0</v>
      </c>
      <c r="L125" s="157">
        <f t="shared" si="11"/>
        <v>0</v>
      </c>
    </row>
    <row r="126" spans="1:12" ht="18.75" customHeight="1">
      <c r="A126" s="33">
        <v>15</v>
      </c>
      <c r="B126" s="36"/>
      <c r="C126" s="36"/>
      <c r="D126" s="517"/>
      <c r="E126" s="518"/>
      <c r="F126" s="518"/>
      <c r="G126" s="519"/>
      <c r="H126" s="37"/>
      <c r="I126" s="37"/>
      <c r="J126" s="156" t="str">
        <f t="shared" si="10"/>
        <v/>
      </c>
      <c r="K126" s="157">
        <f t="shared" si="9"/>
        <v>0</v>
      </c>
      <c r="L126" s="157">
        <f t="shared" si="11"/>
        <v>0</v>
      </c>
    </row>
    <row r="127" spans="1:12" ht="18.75" customHeight="1">
      <c r="A127" s="33">
        <v>16</v>
      </c>
      <c r="B127" s="36"/>
      <c r="C127" s="36"/>
      <c r="D127" s="517"/>
      <c r="E127" s="518"/>
      <c r="F127" s="518"/>
      <c r="G127" s="519"/>
      <c r="H127" s="37"/>
      <c r="I127" s="37"/>
      <c r="J127" s="156" t="str">
        <f t="shared" si="10"/>
        <v/>
      </c>
      <c r="K127" s="157">
        <f t="shared" si="9"/>
        <v>0</v>
      </c>
      <c r="L127" s="157">
        <f t="shared" si="11"/>
        <v>0</v>
      </c>
    </row>
    <row r="128" spans="1:12" ht="18.75" customHeight="1">
      <c r="A128" s="33">
        <v>17</v>
      </c>
      <c r="B128" s="36"/>
      <c r="C128" s="36"/>
      <c r="D128" s="517"/>
      <c r="E128" s="518"/>
      <c r="F128" s="518"/>
      <c r="G128" s="519"/>
      <c r="H128" s="37"/>
      <c r="I128" s="37"/>
      <c r="J128" s="156" t="str">
        <f t="shared" si="10"/>
        <v/>
      </c>
      <c r="K128" s="157">
        <f t="shared" si="9"/>
        <v>0</v>
      </c>
      <c r="L128" s="157">
        <f t="shared" si="11"/>
        <v>0</v>
      </c>
    </row>
    <row r="129" spans="1:12" ht="18.75" customHeight="1">
      <c r="A129" s="33">
        <v>18</v>
      </c>
      <c r="B129" s="36"/>
      <c r="C129" s="36"/>
      <c r="D129" s="517"/>
      <c r="E129" s="518"/>
      <c r="F129" s="518"/>
      <c r="G129" s="519"/>
      <c r="H129" s="37"/>
      <c r="I129" s="37"/>
      <c r="J129" s="156" t="str">
        <f t="shared" si="10"/>
        <v/>
      </c>
      <c r="K129" s="157">
        <f t="shared" si="9"/>
        <v>0</v>
      </c>
      <c r="L129" s="157">
        <f t="shared" si="11"/>
        <v>0</v>
      </c>
    </row>
    <row r="130" spans="1:12" ht="18.75" customHeight="1">
      <c r="A130" s="33">
        <v>19</v>
      </c>
      <c r="B130" s="36"/>
      <c r="C130" s="36"/>
      <c r="D130" s="517"/>
      <c r="E130" s="518"/>
      <c r="F130" s="518"/>
      <c r="G130" s="519"/>
      <c r="H130" s="37"/>
      <c r="I130" s="37"/>
      <c r="J130" s="156" t="str">
        <f t="shared" si="10"/>
        <v/>
      </c>
      <c r="K130" s="157">
        <f t="shared" si="9"/>
        <v>0</v>
      </c>
      <c r="L130" s="157">
        <f t="shared" si="11"/>
        <v>0</v>
      </c>
    </row>
    <row r="131" spans="1:12" ht="18.75" customHeight="1">
      <c r="A131" s="33">
        <v>20</v>
      </c>
      <c r="B131" s="36"/>
      <c r="C131" s="36"/>
      <c r="D131" s="517"/>
      <c r="E131" s="518"/>
      <c r="F131" s="518"/>
      <c r="G131" s="519"/>
      <c r="H131" s="37"/>
      <c r="I131" s="37"/>
      <c r="J131" s="156" t="str">
        <f t="shared" si="10"/>
        <v/>
      </c>
      <c r="K131" s="157">
        <f t="shared" si="9"/>
        <v>0</v>
      </c>
      <c r="L131" s="157">
        <f t="shared" si="11"/>
        <v>0</v>
      </c>
    </row>
    <row r="132" spans="1:12" ht="18.75" customHeight="1">
      <c r="A132" s="33">
        <v>21</v>
      </c>
      <c r="B132" s="36"/>
      <c r="C132" s="36"/>
      <c r="D132" s="517"/>
      <c r="E132" s="518"/>
      <c r="F132" s="518"/>
      <c r="G132" s="519"/>
      <c r="H132" s="37"/>
      <c r="I132" s="37"/>
      <c r="J132" s="156" t="str">
        <f t="shared" si="10"/>
        <v/>
      </c>
      <c r="K132" s="157">
        <f t="shared" si="9"/>
        <v>0</v>
      </c>
      <c r="L132" s="157">
        <f t="shared" si="11"/>
        <v>0</v>
      </c>
    </row>
    <row r="133" spans="1:12" ht="18.75" customHeight="1">
      <c r="A133" s="33">
        <v>22</v>
      </c>
      <c r="B133" s="36"/>
      <c r="C133" s="36"/>
      <c r="D133" s="517"/>
      <c r="E133" s="518"/>
      <c r="F133" s="518"/>
      <c r="G133" s="519"/>
      <c r="H133" s="37"/>
      <c r="I133" s="37"/>
      <c r="J133" s="156" t="str">
        <f t="shared" si="10"/>
        <v/>
      </c>
      <c r="K133" s="157">
        <f t="shared" si="9"/>
        <v>0</v>
      </c>
      <c r="L133" s="157">
        <f t="shared" si="11"/>
        <v>0</v>
      </c>
    </row>
    <row r="134" spans="1:12" ht="18.75" customHeight="1">
      <c r="A134" s="33">
        <v>23</v>
      </c>
      <c r="B134" s="36"/>
      <c r="C134" s="36"/>
      <c r="D134" s="517"/>
      <c r="E134" s="518"/>
      <c r="F134" s="518"/>
      <c r="G134" s="519"/>
      <c r="H134" s="37"/>
      <c r="I134" s="37"/>
      <c r="J134" s="156" t="str">
        <f t="shared" si="10"/>
        <v/>
      </c>
      <c r="K134" s="157">
        <f t="shared" si="9"/>
        <v>0</v>
      </c>
      <c r="L134" s="157">
        <f t="shared" si="11"/>
        <v>0</v>
      </c>
    </row>
    <row r="135" spans="1:12" ht="18.75" customHeight="1">
      <c r="A135" s="33">
        <v>24</v>
      </c>
      <c r="B135" s="36"/>
      <c r="C135" s="36"/>
      <c r="D135" s="517"/>
      <c r="E135" s="518"/>
      <c r="F135" s="518"/>
      <c r="G135" s="519"/>
      <c r="H135" s="38"/>
      <c r="I135" s="37"/>
      <c r="J135" s="156" t="str">
        <f t="shared" si="10"/>
        <v/>
      </c>
      <c r="K135" s="157">
        <f t="shared" si="9"/>
        <v>0</v>
      </c>
      <c r="L135" s="157">
        <f t="shared" si="11"/>
        <v>0</v>
      </c>
    </row>
    <row r="136" spans="1:12" ht="18.75" customHeight="1">
      <c r="A136" s="33">
        <v>25</v>
      </c>
      <c r="B136" s="36"/>
      <c r="C136" s="36"/>
      <c r="D136" s="517"/>
      <c r="E136" s="518"/>
      <c r="F136" s="518"/>
      <c r="G136" s="519"/>
      <c r="H136" s="38"/>
      <c r="I136" s="37"/>
      <c r="J136" s="156" t="str">
        <f t="shared" si="10"/>
        <v/>
      </c>
      <c r="K136" s="157">
        <f t="shared" si="9"/>
        <v>0</v>
      </c>
      <c r="L136" s="157">
        <f t="shared" si="11"/>
        <v>0</v>
      </c>
    </row>
    <row r="137" spans="1:12" ht="18.75" customHeight="1">
      <c r="A137" s="33">
        <v>26</v>
      </c>
      <c r="B137" s="36"/>
      <c r="C137" s="36"/>
      <c r="D137" s="517"/>
      <c r="E137" s="518"/>
      <c r="F137" s="518"/>
      <c r="G137" s="519"/>
      <c r="H137" s="38"/>
      <c r="I137" s="37"/>
      <c r="J137" s="156" t="str">
        <f t="shared" si="10"/>
        <v/>
      </c>
      <c r="K137" s="157">
        <f t="shared" si="9"/>
        <v>0</v>
      </c>
      <c r="L137" s="157">
        <f t="shared" si="11"/>
        <v>0</v>
      </c>
    </row>
    <row r="138" spans="1:12" ht="18.75" customHeight="1">
      <c r="A138" s="33">
        <v>27</v>
      </c>
      <c r="B138" s="36"/>
      <c r="C138" s="36"/>
      <c r="D138" s="517"/>
      <c r="E138" s="518"/>
      <c r="F138" s="518"/>
      <c r="G138" s="519"/>
      <c r="H138" s="38"/>
      <c r="I138" s="37"/>
      <c r="J138" s="156" t="str">
        <f t="shared" si="10"/>
        <v/>
      </c>
      <c r="K138" s="157">
        <f t="shared" si="9"/>
        <v>0</v>
      </c>
      <c r="L138" s="157">
        <f t="shared" si="11"/>
        <v>0</v>
      </c>
    </row>
    <row r="139" spans="1:12" ht="18.75" customHeight="1">
      <c r="A139" s="33">
        <v>28</v>
      </c>
      <c r="B139" s="36"/>
      <c r="C139" s="36"/>
      <c r="D139" s="517"/>
      <c r="E139" s="518"/>
      <c r="F139" s="518"/>
      <c r="G139" s="519"/>
      <c r="H139" s="38"/>
      <c r="I139" s="37"/>
      <c r="J139" s="156" t="str">
        <f t="shared" si="10"/>
        <v/>
      </c>
      <c r="K139" s="157">
        <f t="shared" si="9"/>
        <v>0</v>
      </c>
      <c r="L139" s="157">
        <f t="shared" si="11"/>
        <v>0</v>
      </c>
    </row>
    <row r="140" spans="1:12" ht="18.75" customHeight="1">
      <c r="A140" s="33">
        <v>29</v>
      </c>
      <c r="B140" s="36"/>
      <c r="C140" s="36"/>
      <c r="D140" s="517"/>
      <c r="E140" s="518"/>
      <c r="F140" s="518"/>
      <c r="G140" s="519"/>
      <c r="H140" s="38"/>
      <c r="I140" s="37"/>
      <c r="J140" s="156" t="str">
        <f t="shared" si="10"/>
        <v/>
      </c>
      <c r="K140" s="157">
        <f t="shared" si="9"/>
        <v>0</v>
      </c>
      <c r="L140" s="157">
        <f t="shared" si="11"/>
        <v>0</v>
      </c>
    </row>
    <row r="141" spans="1:12" ht="18.75" customHeight="1">
      <c r="A141" s="33">
        <v>30</v>
      </c>
      <c r="B141" s="36"/>
      <c r="C141" s="36"/>
      <c r="D141" s="517"/>
      <c r="E141" s="518"/>
      <c r="F141" s="518"/>
      <c r="G141" s="519"/>
      <c r="H141" s="37"/>
      <c r="I141" s="37"/>
      <c r="J141" s="156" t="str">
        <f t="shared" si="10"/>
        <v/>
      </c>
      <c r="K141" s="157">
        <f t="shared" si="9"/>
        <v>0</v>
      </c>
      <c r="L141" s="157">
        <f t="shared" si="11"/>
        <v>0</v>
      </c>
    </row>
    <row r="142" spans="1:12" ht="21.75" customHeight="1">
      <c r="A142" s="3"/>
      <c r="B142" s="4">
        <f>GİRİŞ!F13</f>
        <v>0</v>
      </c>
      <c r="C142" s="4"/>
      <c r="D142" s="4" t="s">
        <v>214</v>
      </c>
      <c r="E142" s="4"/>
      <c r="F142" s="4"/>
      <c r="G142" s="4"/>
      <c r="H142" s="6" t="s">
        <v>52</v>
      </c>
      <c r="I142" s="5">
        <f>SUM(I112:I141)</f>
        <v>0</v>
      </c>
      <c r="J142" s="156">
        <f>SUM(J112:J141)</f>
        <v>0</v>
      </c>
      <c r="K142" s="156">
        <f>SUM(K112:K141)</f>
        <v>0</v>
      </c>
      <c r="L142" s="158">
        <f>SUM(L112:L141)</f>
        <v>0</v>
      </c>
    </row>
    <row r="143" spans="1:12">
      <c r="I143" s="158">
        <f>(I142*80)/100</f>
        <v>0</v>
      </c>
      <c r="J143" s="158"/>
      <c r="K143" s="158"/>
      <c r="L143" s="158"/>
    </row>
    <row r="144" spans="1:12">
      <c r="J144" s="158"/>
      <c r="K144" s="158"/>
      <c r="L144" s="158"/>
    </row>
    <row r="145" spans="1:12" ht="33" customHeight="1">
      <c r="A145" s="31"/>
      <c r="B145" s="32"/>
      <c r="C145" s="6">
        <f>B148</f>
        <v>0</v>
      </c>
      <c r="D145" s="257" t="s">
        <v>51</v>
      </c>
      <c r="E145" s="516">
        <f>GİRİŞ!I14</f>
        <v>0</v>
      </c>
      <c r="F145" s="516"/>
      <c r="G145" s="516"/>
      <c r="H145" s="258" t="s">
        <v>208</v>
      </c>
      <c r="I145" s="259"/>
      <c r="J145" s="158"/>
      <c r="K145" s="158"/>
      <c r="L145" s="158"/>
    </row>
    <row r="146" spans="1:12" ht="17.25" customHeight="1">
      <c r="A146" s="529" t="s">
        <v>49</v>
      </c>
      <c r="B146" s="529"/>
      <c r="C146" s="529"/>
      <c r="D146" s="529"/>
      <c r="E146" s="523">
        <f>GİRİŞ!H14</f>
        <v>0</v>
      </c>
      <c r="F146" s="524"/>
      <c r="G146" s="524"/>
      <c r="H146" s="524"/>
      <c r="I146" s="525"/>
      <c r="J146" s="158"/>
      <c r="K146" s="158"/>
      <c r="L146" s="158"/>
    </row>
    <row r="147" spans="1:12" ht="32.25" customHeight="1">
      <c r="A147" s="34" t="s">
        <v>48</v>
      </c>
      <c r="B147" s="34" t="s">
        <v>46</v>
      </c>
      <c r="C147" s="35" t="s">
        <v>12</v>
      </c>
      <c r="D147" s="526" t="s">
        <v>8</v>
      </c>
      <c r="E147" s="527"/>
      <c r="F147" s="527"/>
      <c r="G147" s="528"/>
      <c r="H147" s="34" t="s">
        <v>47</v>
      </c>
      <c r="I147" s="34" t="s">
        <v>38</v>
      </c>
      <c r="J147" s="158"/>
      <c r="K147" s="158"/>
      <c r="L147" s="158"/>
    </row>
    <row r="148" spans="1:12" ht="18.75" customHeight="1">
      <c r="A148" s="33">
        <v>1</v>
      </c>
      <c r="B148" s="33">
        <f>GİRİŞ!E14</f>
        <v>0</v>
      </c>
      <c r="C148" s="36"/>
      <c r="D148" s="517"/>
      <c r="E148" s="518"/>
      <c r="F148" s="518"/>
      <c r="G148" s="519"/>
      <c r="H148" s="147"/>
      <c r="I148" s="37"/>
      <c r="J148" s="156" t="str">
        <f>IF(D148="","",1)</f>
        <v/>
      </c>
      <c r="K148" s="157">
        <f t="shared" ref="K148:K177" si="12">IF(H148="KONTENJAN",1,0)</f>
        <v>0</v>
      </c>
      <c r="L148" s="157">
        <f>IF(H148="İNDİRİMLİ",1,0)</f>
        <v>0</v>
      </c>
    </row>
    <row r="149" spans="1:12" ht="18.75" customHeight="1">
      <c r="A149" s="33">
        <v>2</v>
      </c>
      <c r="B149" s="36"/>
      <c r="C149" s="36"/>
      <c r="D149" s="517"/>
      <c r="E149" s="518"/>
      <c r="F149" s="518"/>
      <c r="G149" s="519"/>
      <c r="H149" s="37"/>
      <c r="I149" s="37"/>
      <c r="J149" s="156" t="str">
        <f t="shared" ref="J149:J177" si="13">IF(D149="","",1)</f>
        <v/>
      </c>
      <c r="K149" s="157">
        <f t="shared" si="12"/>
        <v>0</v>
      </c>
      <c r="L149" s="157">
        <f t="shared" ref="L149:L177" si="14">IF(H149="İNDİRİMLİ",1,0)</f>
        <v>0</v>
      </c>
    </row>
    <row r="150" spans="1:12" ht="18.75" customHeight="1">
      <c r="A150" s="33">
        <v>3</v>
      </c>
      <c r="B150" s="36"/>
      <c r="C150" s="36"/>
      <c r="D150" s="517"/>
      <c r="E150" s="518"/>
      <c r="F150" s="518"/>
      <c r="G150" s="519"/>
      <c r="H150" s="37"/>
      <c r="I150" s="37"/>
      <c r="J150" s="156" t="str">
        <f t="shared" si="13"/>
        <v/>
      </c>
      <c r="K150" s="157">
        <f t="shared" si="12"/>
        <v>0</v>
      </c>
      <c r="L150" s="157">
        <f t="shared" si="14"/>
        <v>0</v>
      </c>
    </row>
    <row r="151" spans="1:12" ht="18.75" customHeight="1">
      <c r="A151" s="33">
        <v>4</v>
      </c>
      <c r="B151" s="36"/>
      <c r="C151" s="36"/>
      <c r="D151" s="517"/>
      <c r="E151" s="518"/>
      <c r="F151" s="518"/>
      <c r="G151" s="519"/>
      <c r="H151" s="37"/>
      <c r="I151" s="37"/>
      <c r="J151" s="156" t="str">
        <f t="shared" si="13"/>
        <v/>
      </c>
      <c r="K151" s="157">
        <f t="shared" si="12"/>
        <v>0</v>
      </c>
      <c r="L151" s="157">
        <f t="shared" si="14"/>
        <v>0</v>
      </c>
    </row>
    <row r="152" spans="1:12" ht="18.75" customHeight="1">
      <c r="A152" s="33">
        <v>5</v>
      </c>
      <c r="B152" s="36"/>
      <c r="C152" s="36"/>
      <c r="D152" s="517"/>
      <c r="E152" s="518"/>
      <c r="F152" s="518"/>
      <c r="G152" s="519"/>
      <c r="H152" s="37"/>
      <c r="I152" s="37"/>
      <c r="J152" s="156" t="str">
        <f t="shared" si="13"/>
        <v/>
      </c>
      <c r="K152" s="157">
        <f t="shared" si="12"/>
        <v>0</v>
      </c>
      <c r="L152" s="157">
        <f t="shared" si="14"/>
        <v>0</v>
      </c>
    </row>
    <row r="153" spans="1:12" ht="18.75" customHeight="1">
      <c r="A153" s="33">
        <v>6</v>
      </c>
      <c r="B153" s="36"/>
      <c r="C153" s="36"/>
      <c r="D153" s="517"/>
      <c r="E153" s="518"/>
      <c r="F153" s="518"/>
      <c r="G153" s="519"/>
      <c r="H153" s="37"/>
      <c r="I153" s="37"/>
      <c r="J153" s="156" t="str">
        <f t="shared" si="13"/>
        <v/>
      </c>
      <c r="K153" s="157">
        <f t="shared" si="12"/>
        <v>0</v>
      </c>
      <c r="L153" s="157">
        <f t="shared" si="14"/>
        <v>0</v>
      </c>
    </row>
    <row r="154" spans="1:12" ht="18.75" customHeight="1">
      <c r="A154" s="33">
        <v>7</v>
      </c>
      <c r="B154" s="36"/>
      <c r="C154" s="36"/>
      <c r="D154" s="517"/>
      <c r="E154" s="518"/>
      <c r="F154" s="518"/>
      <c r="G154" s="519"/>
      <c r="H154" s="37"/>
      <c r="I154" s="37"/>
      <c r="J154" s="156" t="str">
        <f t="shared" si="13"/>
        <v/>
      </c>
      <c r="K154" s="157">
        <f t="shared" si="12"/>
        <v>0</v>
      </c>
      <c r="L154" s="157">
        <f t="shared" si="14"/>
        <v>0</v>
      </c>
    </row>
    <row r="155" spans="1:12" ht="18.75" customHeight="1">
      <c r="A155" s="33">
        <v>8</v>
      </c>
      <c r="B155" s="36"/>
      <c r="C155" s="36"/>
      <c r="D155" s="517"/>
      <c r="E155" s="518"/>
      <c r="F155" s="518"/>
      <c r="G155" s="519"/>
      <c r="H155" s="37"/>
      <c r="I155" s="37"/>
      <c r="J155" s="156" t="str">
        <f t="shared" si="13"/>
        <v/>
      </c>
      <c r="K155" s="157">
        <f t="shared" si="12"/>
        <v>0</v>
      </c>
      <c r="L155" s="157">
        <f t="shared" si="14"/>
        <v>0</v>
      </c>
    </row>
    <row r="156" spans="1:12" ht="18.75" customHeight="1">
      <c r="A156" s="33">
        <v>9</v>
      </c>
      <c r="B156" s="36"/>
      <c r="C156" s="36"/>
      <c r="D156" s="517"/>
      <c r="E156" s="518"/>
      <c r="F156" s="518"/>
      <c r="G156" s="519"/>
      <c r="H156" s="37"/>
      <c r="I156" s="37"/>
      <c r="J156" s="156" t="str">
        <f t="shared" si="13"/>
        <v/>
      </c>
      <c r="K156" s="157">
        <f t="shared" si="12"/>
        <v>0</v>
      </c>
      <c r="L156" s="157">
        <f t="shared" si="14"/>
        <v>0</v>
      </c>
    </row>
    <row r="157" spans="1:12" ht="18.75" customHeight="1">
      <c r="A157" s="33">
        <v>10</v>
      </c>
      <c r="B157" s="36"/>
      <c r="C157" s="36"/>
      <c r="D157" s="517"/>
      <c r="E157" s="518"/>
      <c r="F157" s="518"/>
      <c r="G157" s="519"/>
      <c r="H157" s="37"/>
      <c r="I157" s="37"/>
      <c r="J157" s="156" t="str">
        <f t="shared" si="13"/>
        <v/>
      </c>
      <c r="K157" s="157">
        <f t="shared" si="12"/>
        <v>0</v>
      </c>
      <c r="L157" s="157">
        <f t="shared" si="14"/>
        <v>0</v>
      </c>
    </row>
    <row r="158" spans="1:12" ht="18.75" customHeight="1">
      <c r="A158" s="33">
        <v>11</v>
      </c>
      <c r="B158" s="36"/>
      <c r="C158" s="36"/>
      <c r="D158" s="517"/>
      <c r="E158" s="518"/>
      <c r="F158" s="518"/>
      <c r="G158" s="519"/>
      <c r="H158" s="37"/>
      <c r="I158" s="37"/>
      <c r="J158" s="156" t="str">
        <f t="shared" si="13"/>
        <v/>
      </c>
      <c r="K158" s="157">
        <f t="shared" si="12"/>
        <v>0</v>
      </c>
      <c r="L158" s="157">
        <f t="shared" si="14"/>
        <v>0</v>
      </c>
    </row>
    <row r="159" spans="1:12" ht="18.75" customHeight="1">
      <c r="A159" s="33">
        <v>12</v>
      </c>
      <c r="B159" s="36"/>
      <c r="C159" s="36"/>
      <c r="D159" s="517"/>
      <c r="E159" s="518"/>
      <c r="F159" s="518"/>
      <c r="G159" s="519"/>
      <c r="H159" s="37"/>
      <c r="I159" s="37"/>
      <c r="J159" s="156" t="str">
        <f t="shared" si="13"/>
        <v/>
      </c>
      <c r="K159" s="157">
        <f t="shared" si="12"/>
        <v>0</v>
      </c>
      <c r="L159" s="157">
        <f t="shared" si="14"/>
        <v>0</v>
      </c>
    </row>
    <row r="160" spans="1:12" ht="18.75" customHeight="1">
      <c r="A160" s="33">
        <v>13</v>
      </c>
      <c r="B160" s="36"/>
      <c r="C160" s="36"/>
      <c r="D160" s="517"/>
      <c r="E160" s="518"/>
      <c r="F160" s="518"/>
      <c r="G160" s="519"/>
      <c r="H160" s="37"/>
      <c r="I160" s="37"/>
      <c r="J160" s="156" t="str">
        <f t="shared" si="13"/>
        <v/>
      </c>
      <c r="K160" s="157">
        <f t="shared" si="12"/>
        <v>0</v>
      </c>
      <c r="L160" s="157">
        <f t="shared" si="14"/>
        <v>0</v>
      </c>
    </row>
    <row r="161" spans="1:12" ht="18.75" customHeight="1">
      <c r="A161" s="33">
        <v>14</v>
      </c>
      <c r="B161" s="36"/>
      <c r="C161" s="36"/>
      <c r="D161" s="517"/>
      <c r="E161" s="518"/>
      <c r="F161" s="518"/>
      <c r="G161" s="519"/>
      <c r="H161" s="37"/>
      <c r="I161" s="37"/>
      <c r="J161" s="156" t="str">
        <f t="shared" si="13"/>
        <v/>
      </c>
      <c r="K161" s="157">
        <f t="shared" si="12"/>
        <v>0</v>
      </c>
      <c r="L161" s="157">
        <f t="shared" si="14"/>
        <v>0</v>
      </c>
    </row>
    <row r="162" spans="1:12" ht="18.75" customHeight="1">
      <c r="A162" s="33">
        <v>15</v>
      </c>
      <c r="B162" s="36"/>
      <c r="C162" s="36"/>
      <c r="D162" s="517"/>
      <c r="E162" s="518"/>
      <c r="F162" s="518"/>
      <c r="G162" s="519"/>
      <c r="H162" s="37"/>
      <c r="I162" s="37"/>
      <c r="J162" s="156" t="str">
        <f t="shared" si="13"/>
        <v/>
      </c>
      <c r="K162" s="157">
        <f t="shared" si="12"/>
        <v>0</v>
      </c>
      <c r="L162" s="157">
        <f t="shared" si="14"/>
        <v>0</v>
      </c>
    </row>
    <row r="163" spans="1:12" ht="18.75" customHeight="1">
      <c r="A163" s="33">
        <v>16</v>
      </c>
      <c r="B163" s="36"/>
      <c r="C163" s="36"/>
      <c r="D163" s="517"/>
      <c r="E163" s="518"/>
      <c r="F163" s="518"/>
      <c r="G163" s="519"/>
      <c r="H163" s="37"/>
      <c r="I163" s="37"/>
      <c r="J163" s="156" t="str">
        <f t="shared" si="13"/>
        <v/>
      </c>
      <c r="K163" s="157">
        <f t="shared" si="12"/>
        <v>0</v>
      </c>
      <c r="L163" s="157">
        <f t="shared" si="14"/>
        <v>0</v>
      </c>
    </row>
    <row r="164" spans="1:12" ht="18.75" customHeight="1">
      <c r="A164" s="33">
        <v>17</v>
      </c>
      <c r="B164" s="36"/>
      <c r="C164" s="36"/>
      <c r="D164" s="517"/>
      <c r="E164" s="518"/>
      <c r="F164" s="518"/>
      <c r="G164" s="519"/>
      <c r="H164" s="37"/>
      <c r="I164" s="37"/>
      <c r="J164" s="156" t="str">
        <f t="shared" si="13"/>
        <v/>
      </c>
      <c r="K164" s="157">
        <f t="shared" si="12"/>
        <v>0</v>
      </c>
      <c r="L164" s="157">
        <f t="shared" si="14"/>
        <v>0</v>
      </c>
    </row>
    <row r="165" spans="1:12" ht="18.75" customHeight="1">
      <c r="A165" s="33">
        <v>18</v>
      </c>
      <c r="B165" s="36"/>
      <c r="C165" s="36"/>
      <c r="D165" s="517"/>
      <c r="E165" s="518"/>
      <c r="F165" s="518"/>
      <c r="G165" s="519"/>
      <c r="H165" s="37"/>
      <c r="I165" s="37"/>
      <c r="J165" s="156" t="str">
        <f t="shared" si="13"/>
        <v/>
      </c>
      <c r="K165" s="157">
        <f t="shared" si="12"/>
        <v>0</v>
      </c>
      <c r="L165" s="157">
        <f t="shared" si="14"/>
        <v>0</v>
      </c>
    </row>
    <row r="166" spans="1:12" ht="18.75" customHeight="1">
      <c r="A166" s="33">
        <v>19</v>
      </c>
      <c r="B166" s="36"/>
      <c r="C166" s="36"/>
      <c r="D166" s="517"/>
      <c r="E166" s="518"/>
      <c r="F166" s="518"/>
      <c r="G166" s="519"/>
      <c r="H166" s="37"/>
      <c r="I166" s="37"/>
      <c r="J166" s="156" t="str">
        <f t="shared" si="13"/>
        <v/>
      </c>
      <c r="K166" s="157">
        <f t="shared" si="12"/>
        <v>0</v>
      </c>
      <c r="L166" s="157">
        <f t="shared" si="14"/>
        <v>0</v>
      </c>
    </row>
    <row r="167" spans="1:12" ht="18.75" customHeight="1">
      <c r="A167" s="33">
        <v>20</v>
      </c>
      <c r="B167" s="36"/>
      <c r="C167" s="36"/>
      <c r="D167" s="517"/>
      <c r="E167" s="518"/>
      <c r="F167" s="518"/>
      <c r="G167" s="519"/>
      <c r="H167" s="37"/>
      <c r="I167" s="37"/>
      <c r="J167" s="156" t="str">
        <f t="shared" si="13"/>
        <v/>
      </c>
      <c r="K167" s="157">
        <f t="shared" si="12"/>
        <v>0</v>
      </c>
      <c r="L167" s="157">
        <f t="shared" si="14"/>
        <v>0</v>
      </c>
    </row>
    <row r="168" spans="1:12" ht="18.75" customHeight="1">
      <c r="A168" s="33">
        <v>21</v>
      </c>
      <c r="B168" s="36"/>
      <c r="C168" s="36"/>
      <c r="D168" s="517"/>
      <c r="E168" s="518"/>
      <c r="F168" s="518"/>
      <c r="G168" s="519"/>
      <c r="H168" s="37"/>
      <c r="I168" s="37"/>
      <c r="J168" s="156" t="str">
        <f t="shared" si="13"/>
        <v/>
      </c>
      <c r="K168" s="157">
        <f t="shared" si="12"/>
        <v>0</v>
      </c>
      <c r="L168" s="157">
        <f t="shared" si="14"/>
        <v>0</v>
      </c>
    </row>
    <row r="169" spans="1:12" ht="18.75" customHeight="1">
      <c r="A169" s="33">
        <v>22</v>
      </c>
      <c r="B169" s="36"/>
      <c r="C169" s="36"/>
      <c r="D169" s="517"/>
      <c r="E169" s="518"/>
      <c r="F169" s="518"/>
      <c r="G169" s="519"/>
      <c r="H169" s="37"/>
      <c r="I169" s="37"/>
      <c r="J169" s="156" t="str">
        <f t="shared" si="13"/>
        <v/>
      </c>
      <c r="K169" s="157">
        <f t="shared" si="12"/>
        <v>0</v>
      </c>
      <c r="L169" s="157">
        <f t="shared" si="14"/>
        <v>0</v>
      </c>
    </row>
    <row r="170" spans="1:12" ht="18.75" customHeight="1">
      <c r="A170" s="33">
        <v>23</v>
      </c>
      <c r="B170" s="36"/>
      <c r="C170" s="36"/>
      <c r="D170" s="517"/>
      <c r="E170" s="518"/>
      <c r="F170" s="518"/>
      <c r="G170" s="519"/>
      <c r="H170" s="37"/>
      <c r="I170" s="37"/>
      <c r="J170" s="156" t="str">
        <f t="shared" si="13"/>
        <v/>
      </c>
      <c r="K170" s="157">
        <f t="shared" si="12"/>
        <v>0</v>
      </c>
      <c r="L170" s="157">
        <f t="shared" si="14"/>
        <v>0</v>
      </c>
    </row>
    <row r="171" spans="1:12" ht="18.75" customHeight="1">
      <c r="A171" s="33">
        <v>24</v>
      </c>
      <c r="B171" s="36"/>
      <c r="C171" s="36"/>
      <c r="D171" s="517"/>
      <c r="E171" s="518"/>
      <c r="F171" s="518"/>
      <c r="G171" s="519"/>
      <c r="H171" s="38"/>
      <c r="I171" s="37"/>
      <c r="J171" s="156" t="str">
        <f t="shared" si="13"/>
        <v/>
      </c>
      <c r="K171" s="157">
        <f t="shared" si="12"/>
        <v>0</v>
      </c>
      <c r="L171" s="157">
        <f t="shared" si="14"/>
        <v>0</v>
      </c>
    </row>
    <row r="172" spans="1:12" ht="18.75" customHeight="1">
      <c r="A172" s="33">
        <v>25</v>
      </c>
      <c r="B172" s="36"/>
      <c r="C172" s="36"/>
      <c r="D172" s="517"/>
      <c r="E172" s="518"/>
      <c r="F172" s="518"/>
      <c r="G172" s="519"/>
      <c r="H172" s="38"/>
      <c r="I172" s="37"/>
      <c r="J172" s="156" t="str">
        <f t="shared" si="13"/>
        <v/>
      </c>
      <c r="K172" s="157">
        <f t="shared" si="12"/>
        <v>0</v>
      </c>
      <c r="L172" s="157">
        <f t="shared" si="14"/>
        <v>0</v>
      </c>
    </row>
    <row r="173" spans="1:12" ht="18.75" customHeight="1">
      <c r="A173" s="33">
        <v>26</v>
      </c>
      <c r="B173" s="36"/>
      <c r="C173" s="36"/>
      <c r="D173" s="517"/>
      <c r="E173" s="518"/>
      <c r="F173" s="518"/>
      <c r="G173" s="519"/>
      <c r="H173" s="38"/>
      <c r="I173" s="37"/>
      <c r="J173" s="156" t="str">
        <f t="shared" si="13"/>
        <v/>
      </c>
      <c r="K173" s="157">
        <f t="shared" si="12"/>
        <v>0</v>
      </c>
      <c r="L173" s="157">
        <f t="shared" si="14"/>
        <v>0</v>
      </c>
    </row>
    <row r="174" spans="1:12" ht="18.75" customHeight="1">
      <c r="A174" s="33">
        <v>27</v>
      </c>
      <c r="B174" s="36"/>
      <c r="C174" s="36"/>
      <c r="D174" s="517"/>
      <c r="E174" s="518"/>
      <c r="F174" s="518"/>
      <c r="G174" s="519"/>
      <c r="H174" s="38"/>
      <c r="I174" s="37"/>
      <c r="J174" s="156" t="str">
        <f t="shared" si="13"/>
        <v/>
      </c>
      <c r="K174" s="157">
        <f t="shared" si="12"/>
        <v>0</v>
      </c>
      <c r="L174" s="157">
        <f t="shared" si="14"/>
        <v>0</v>
      </c>
    </row>
    <row r="175" spans="1:12" ht="18.75" customHeight="1">
      <c r="A175" s="33">
        <v>28</v>
      </c>
      <c r="B175" s="36"/>
      <c r="C175" s="36"/>
      <c r="D175" s="517"/>
      <c r="E175" s="518"/>
      <c r="F175" s="518"/>
      <c r="G175" s="519"/>
      <c r="H175" s="38"/>
      <c r="I175" s="37"/>
      <c r="J175" s="156" t="str">
        <f t="shared" si="13"/>
        <v/>
      </c>
      <c r="K175" s="157">
        <f t="shared" si="12"/>
        <v>0</v>
      </c>
      <c r="L175" s="157">
        <f t="shared" si="14"/>
        <v>0</v>
      </c>
    </row>
    <row r="176" spans="1:12" ht="18.75" customHeight="1">
      <c r="A176" s="33">
        <v>29</v>
      </c>
      <c r="B176" s="36"/>
      <c r="C176" s="36"/>
      <c r="D176" s="517"/>
      <c r="E176" s="518"/>
      <c r="F176" s="518"/>
      <c r="G176" s="519"/>
      <c r="H176" s="38"/>
      <c r="I176" s="37"/>
      <c r="J176" s="156" t="str">
        <f t="shared" si="13"/>
        <v/>
      </c>
      <c r="K176" s="157">
        <f t="shared" si="12"/>
        <v>0</v>
      </c>
      <c r="L176" s="157">
        <f t="shared" si="14"/>
        <v>0</v>
      </c>
    </row>
    <row r="177" spans="1:12" ht="18.75" customHeight="1">
      <c r="A177" s="33">
        <v>30</v>
      </c>
      <c r="B177" s="36"/>
      <c r="C177" s="36"/>
      <c r="D177" s="517"/>
      <c r="E177" s="518"/>
      <c r="F177" s="518"/>
      <c r="G177" s="519"/>
      <c r="H177" s="37"/>
      <c r="I177" s="37"/>
      <c r="J177" s="156" t="str">
        <f t="shared" si="13"/>
        <v/>
      </c>
      <c r="K177" s="157">
        <f t="shared" si="12"/>
        <v>0</v>
      </c>
      <c r="L177" s="157">
        <f t="shared" si="14"/>
        <v>0</v>
      </c>
    </row>
    <row r="178" spans="1:12" ht="21.75" customHeight="1">
      <c r="A178" s="3"/>
      <c r="B178" s="4">
        <f>GİRİŞ!F14</f>
        <v>0</v>
      </c>
      <c r="C178" s="4"/>
      <c r="D178" s="4" t="s">
        <v>214</v>
      </c>
      <c r="E178" s="4"/>
      <c r="F178" s="4"/>
      <c r="G178" s="4"/>
      <c r="H178" s="6" t="s">
        <v>52</v>
      </c>
      <c r="I178" s="5">
        <f>SUM(I148:I177)</f>
        <v>0</v>
      </c>
      <c r="J178" s="156">
        <f>SUM(J148:J177)</f>
        <v>0</v>
      </c>
      <c r="K178" s="156">
        <f>SUM(K148:K177)</f>
        <v>0</v>
      </c>
      <c r="L178" s="158">
        <f>SUM(L148:L177)</f>
        <v>0</v>
      </c>
    </row>
    <row r="179" spans="1:12">
      <c r="I179" s="158">
        <f>(I178*80)/100</f>
        <v>0</v>
      </c>
      <c r="J179" s="156"/>
      <c r="K179" s="156"/>
      <c r="L179" s="158"/>
    </row>
    <row r="180" spans="1:12">
      <c r="I180" s="100"/>
      <c r="J180" s="156"/>
      <c r="K180" s="156"/>
      <c r="L180" s="158"/>
    </row>
    <row r="181" spans="1:12" ht="33" customHeight="1">
      <c r="A181" s="31"/>
      <c r="B181" s="32"/>
      <c r="C181" s="6">
        <f>B184</f>
        <v>0</v>
      </c>
      <c r="D181" s="257" t="s">
        <v>51</v>
      </c>
      <c r="E181" s="516">
        <f>GİRİŞ!I15</f>
        <v>0</v>
      </c>
      <c r="F181" s="516"/>
      <c r="G181" s="516"/>
      <c r="H181" s="258" t="s">
        <v>208</v>
      </c>
      <c r="I181" s="259"/>
      <c r="J181" s="158"/>
      <c r="K181" s="158"/>
      <c r="L181" s="158"/>
    </row>
    <row r="182" spans="1:12" ht="17.25" customHeight="1">
      <c r="A182" s="529" t="s">
        <v>49</v>
      </c>
      <c r="B182" s="529"/>
      <c r="C182" s="529"/>
      <c r="D182" s="529"/>
      <c r="E182" s="523">
        <f>GİRİŞ!H15</f>
        <v>0</v>
      </c>
      <c r="F182" s="524"/>
      <c r="G182" s="524"/>
      <c r="H182" s="524"/>
      <c r="I182" s="525"/>
      <c r="J182" s="158"/>
      <c r="K182" s="158"/>
      <c r="L182" s="158"/>
    </row>
    <row r="183" spans="1:12" ht="32.25" customHeight="1">
      <c r="A183" s="34" t="s">
        <v>48</v>
      </c>
      <c r="B183" s="34" t="s">
        <v>46</v>
      </c>
      <c r="C183" s="35" t="s">
        <v>12</v>
      </c>
      <c r="D183" s="526" t="s">
        <v>8</v>
      </c>
      <c r="E183" s="527"/>
      <c r="F183" s="527"/>
      <c r="G183" s="528"/>
      <c r="H183" s="34" t="s">
        <v>47</v>
      </c>
      <c r="I183" s="34" t="s">
        <v>38</v>
      </c>
      <c r="J183" s="158"/>
      <c r="K183" s="158"/>
      <c r="L183" s="158"/>
    </row>
    <row r="184" spans="1:12" ht="18.75" customHeight="1">
      <c r="A184" s="33">
        <v>1</v>
      </c>
      <c r="B184" s="33">
        <f>GİRİŞ!E15</f>
        <v>0</v>
      </c>
      <c r="C184" s="36"/>
      <c r="D184" s="517"/>
      <c r="E184" s="518"/>
      <c r="F184" s="518"/>
      <c r="G184" s="519"/>
      <c r="H184" s="147"/>
      <c r="I184" s="37"/>
      <c r="J184" s="156" t="str">
        <f>IF(D184="","",1)</f>
        <v/>
      </c>
      <c r="K184" s="157">
        <f t="shared" ref="K184:K213" si="15">IF(H184="KONTENJAN",1,0)</f>
        <v>0</v>
      </c>
      <c r="L184" s="157">
        <f>IF(H184="İNDİRİMLİ",1,0)</f>
        <v>0</v>
      </c>
    </row>
    <row r="185" spans="1:12" ht="18.75" customHeight="1">
      <c r="A185" s="33">
        <v>2</v>
      </c>
      <c r="B185" s="36"/>
      <c r="C185" s="36"/>
      <c r="D185" s="517"/>
      <c r="E185" s="518"/>
      <c r="F185" s="518"/>
      <c r="G185" s="519"/>
      <c r="H185" s="37"/>
      <c r="I185" s="37"/>
      <c r="J185" s="156" t="str">
        <f t="shared" ref="J185:J213" si="16">IF(D185="","",1)</f>
        <v/>
      </c>
      <c r="K185" s="157">
        <f t="shared" si="15"/>
        <v>0</v>
      </c>
      <c r="L185" s="157">
        <f t="shared" ref="L185:L213" si="17">IF(H185="İNDİRİMLİ",1,0)</f>
        <v>0</v>
      </c>
    </row>
    <row r="186" spans="1:12" ht="18.75" customHeight="1">
      <c r="A186" s="33">
        <v>3</v>
      </c>
      <c r="B186" s="36"/>
      <c r="C186" s="36"/>
      <c r="D186" s="517"/>
      <c r="E186" s="518"/>
      <c r="F186" s="518"/>
      <c r="G186" s="519"/>
      <c r="H186" s="37"/>
      <c r="I186" s="37"/>
      <c r="J186" s="156" t="str">
        <f t="shared" si="16"/>
        <v/>
      </c>
      <c r="K186" s="157">
        <f t="shared" si="15"/>
        <v>0</v>
      </c>
      <c r="L186" s="157">
        <f t="shared" si="17"/>
        <v>0</v>
      </c>
    </row>
    <row r="187" spans="1:12" ht="18.75" customHeight="1">
      <c r="A187" s="33">
        <v>4</v>
      </c>
      <c r="B187" s="36"/>
      <c r="C187" s="36"/>
      <c r="D187" s="517"/>
      <c r="E187" s="518"/>
      <c r="F187" s="518"/>
      <c r="G187" s="519"/>
      <c r="H187" s="37"/>
      <c r="I187" s="37"/>
      <c r="J187" s="156" t="str">
        <f t="shared" si="16"/>
        <v/>
      </c>
      <c r="K187" s="157">
        <f t="shared" si="15"/>
        <v>0</v>
      </c>
      <c r="L187" s="157">
        <f t="shared" si="17"/>
        <v>0</v>
      </c>
    </row>
    <row r="188" spans="1:12" ht="18.75" customHeight="1">
      <c r="A188" s="33">
        <v>5</v>
      </c>
      <c r="B188" s="36"/>
      <c r="C188" s="36"/>
      <c r="D188" s="517"/>
      <c r="E188" s="518"/>
      <c r="F188" s="518"/>
      <c r="G188" s="519"/>
      <c r="H188" s="37"/>
      <c r="I188" s="37"/>
      <c r="J188" s="156" t="str">
        <f t="shared" si="16"/>
        <v/>
      </c>
      <c r="K188" s="157">
        <f t="shared" si="15"/>
        <v>0</v>
      </c>
      <c r="L188" s="157">
        <f t="shared" si="17"/>
        <v>0</v>
      </c>
    </row>
    <row r="189" spans="1:12" ht="18.75" customHeight="1">
      <c r="A189" s="33">
        <v>6</v>
      </c>
      <c r="B189" s="36"/>
      <c r="C189" s="36"/>
      <c r="D189" s="517"/>
      <c r="E189" s="518"/>
      <c r="F189" s="518"/>
      <c r="G189" s="519"/>
      <c r="H189" s="37"/>
      <c r="I189" s="37"/>
      <c r="J189" s="156" t="str">
        <f t="shared" si="16"/>
        <v/>
      </c>
      <c r="K189" s="157">
        <f t="shared" si="15"/>
        <v>0</v>
      </c>
      <c r="L189" s="157">
        <f t="shared" si="17"/>
        <v>0</v>
      </c>
    </row>
    <row r="190" spans="1:12" ht="18.75" customHeight="1">
      <c r="A190" s="33">
        <v>7</v>
      </c>
      <c r="B190" s="36"/>
      <c r="C190" s="36"/>
      <c r="D190" s="517"/>
      <c r="E190" s="518"/>
      <c r="F190" s="518"/>
      <c r="G190" s="519"/>
      <c r="H190" s="37"/>
      <c r="I190" s="37"/>
      <c r="J190" s="156" t="str">
        <f t="shared" si="16"/>
        <v/>
      </c>
      <c r="K190" s="157">
        <f t="shared" si="15"/>
        <v>0</v>
      </c>
      <c r="L190" s="157">
        <f t="shared" si="17"/>
        <v>0</v>
      </c>
    </row>
    <row r="191" spans="1:12" ht="18.75" customHeight="1">
      <c r="A191" s="33">
        <v>8</v>
      </c>
      <c r="B191" s="36"/>
      <c r="C191" s="36"/>
      <c r="D191" s="517"/>
      <c r="E191" s="518"/>
      <c r="F191" s="518"/>
      <c r="G191" s="519"/>
      <c r="H191" s="37"/>
      <c r="I191" s="37"/>
      <c r="J191" s="156" t="str">
        <f t="shared" si="16"/>
        <v/>
      </c>
      <c r="K191" s="157">
        <f t="shared" si="15"/>
        <v>0</v>
      </c>
      <c r="L191" s="157">
        <f t="shared" si="17"/>
        <v>0</v>
      </c>
    </row>
    <row r="192" spans="1:12" ht="18.75" customHeight="1">
      <c r="A192" s="33">
        <v>9</v>
      </c>
      <c r="B192" s="36"/>
      <c r="C192" s="36"/>
      <c r="D192" s="517"/>
      <c r="E192" s="518"/>
      <c r="F192" s="518"/>
      <c r="G192" s="519"/>
      <c r="H192" s="37"/>
      <c r="I192" s="37"/>
      <c r="J192" s="156" t="str">
        <f t="shared" si="16"/>
        <v/>
      </c>
      <c r="K192" s="157">
        <f t="shared" si="15"/>
        <v>0</v>
      </c>
      <c r="L192" s="157">
        <f t="shared" si="17"/>
        <v>0</v>
      </c>
    </row>
    <row r="193" spans="1:12" ht="18.75" customHeight="1">
      <c r="A193" s="33">
        <v>10</v>
      </c>
      <c r="B193" s="36"/>
      <c r="C193" s="36"/>
      <c r="D193" s="517"/>
      <c r="E193" s="518"/>
      <c r="F193" s="518"/>
      <c r="G193" s="519"/>
      <c r="H193" s="37"/>
      <c r="I193" s="37"/>
      <c r="J193" s="156" t="str">
        <f t="shared" si="16"/>
        <v/>
      </c>
      <c r="K193" s="157">
        <f t="shared" si="15"/>
        <v>0</v>
      </c>
      <c r="L193" s="157">
        <f t="shared" si="17"/>
        <v>0</v>
      </c>
    </row>
    <row r="194" spans="1:12" ht="18.75" customHeight="1">
      <c r="A194" s="33">
        <v>11</v>
      </c>
      <c r="B194" s="36"/>
      <c r="C194" s="36"/>
      <c r="D194" s="517"/>
      <c r="E194" s="518"/>
      <c r="F194" s="518"/>
      <c r="G194" s="519"/>
      <c r="H194" s="37"/>
      <c r="I194" s="37"/>
      <c r="J194" s="156" t="str">
        <f t="shared" si="16"/>
        <v/>
      </c>
      <c r="K194" s="157">
        <f t="shared" si="15"/>
        <v>0</v>
      </c>
      <c r="L194" s="157">
        <f t="shared" si="17"/>
        <v>0</v>
      </c>
    </row>
    <row r="195" spans="1:12" ht="18.75" customHeight="1">
      <c r="A195" s="33">
        <v>12</v>
      </c>
      <c r="B195" s="36"/>
      <c r="C195" s="36"/>
      <c r="D195" s="517"/>
      <c r="E195" s="518"/>
      <c r="F195" s="518"/>
      <c r="G195" s="519"/>
      <c r="H195" s="37"/>
      <c r="I195" s="37"/>
      <c r="J195" s="156" t="str">
        <f t="shared" si="16"/>
        <v/>
      </c>
      <c r="K195" s="157">
        <f t="shared" si="15"/>
        <v>0</v>
      </c>
      <c r="L195" s="157">
        <f t="shared" si="17"/>
        <v>0</v>
      </c>
    </row>
    <row r="196" spans="1:12" ht="18.75" customHeight="1">
      <c r="A196" s="33">
        <v>13</v>
      </c>
      <c r="B196" s="36"/>
      <c r="C196" s="36"/>
      <c r="D196" s="517"/>
      <c r="E196" s="518"/>
      <c r="F196" s="518"/>
      <c r="G196" s="519"/>
      <c r="H196" s="37"/>
      <c r="I196" s="37"/>
      <c r="J196" s="156" t="str">
        <f t="shared" si="16"/>
        <v/>
      </c>
      <c r="K196" s="157">
        <f t="shared" si="15"/>
        <v>0</v>
      </c>
      <c r="L196" s="157">
        <f t="shared" si="17"/>
        <v>0</v>
      </c>
    </row>
    <row r="197" spans="1:12" ht="18.75" customHeight="1">
      <c r="A197" s="33">
        <v>14</v>
      </c>
      <c r="B197" s="36"/>
      <c r="C197" s="36"/>
      <c r="D197" s="517"/>
      <c r="E197" s="518"/>
      <c r="F197" s="518"/>
      <c r="G197" s="519"/>
      <c r="H197" s="37"/>
      <c r="I197" s="37"/>
      <c r="J197" s="156" t="str">
        <f t="shared" si="16"/>
        <v/>
      </c>
      <c r="K197" s="157">
        <f t="shared" si="15"/>
        <v>0</v>
      </c>
      <c r="L197" s="157">
        <f t="shared" si="17"/>
        <v>0</v>
      </c>
    </row>
    <row r="198" spans="1:12" ht="18.75" customHeight="1">
      <c r="A198" s="33">
        <v>15</v>
      </c>
      <c r="B198" s="36"/>
      <c r="C198" s="36"/>
      <c r="D198" s="517"/>
      <c r="E198" s="518"/>
      <c r="F198" s="518"/>
      <c r="G198" s="519"/>
      <c r="H198" s="37"/>
      <c r="I198" s="37"/>
      <c r="J198" s="156" t="str">
        <f t="shared" si="16"/>
        <v/>
      </c>
      <c r="K198" s="157">
        <f t="shared" si="15"/>
        <v>0</v>
      </c>
      <c r="L198" s="157">
        <f t="shared" si="17"/>
        <v>0</v>
      </c>
    </row>
    <row r="199" spans="1:12" ht="18.75" customHeight="1">
      <c r="A199" s="33">
        <v>16</v>
      </c>
      <c r="B199" s="36"/>
      <c r="C199" s="36"/>
      <c r="D199" s="517"/>
      <c r="E199" s="518"/>
      <c r="F199" s="518"/>
      <c r="G199" s="519"/>
      <c r="H199" s="37"/>
      <c r="I199" s="37"/>
      <c r="J199" s="156" t="str">
        <f t="shared" si="16"/>
        <v/>
      </c>
      <c r="K199" s="157">
        <f t="shared" si="15"/>
        <v>0</v>
      </c>
      <c r="L199" s="157">
        <f t="shared" si="17"/>
        <v>0</v>
      </c>
    </row>
    <row r="200" spans="1:12" ht="18.75" customHeight="1">
      <c r="A200" s="33">
        <v>17</v>
      </c>
      <c r="B200" s="36"/>
      <c r="C200" s="36"/>
      <c r="D200" s="517"/>
      <c r="E200" s="518"/>
      <c r="F200" s="518"/>
      <c r="G200" s="519"/>
      <c r="H200" s="37"/>
      <c r="I200" s="37"/>
      <c r="J200" s="156" t="str">
        <f t="shared" si="16"/>
        <v/>
      </c>
      <c r="K200" s="157">
        <f t="shared" si="15"/>
        <v>0</v>
      </c>
      <c r="L200" s="157">
        <f t="shared" si="17"/>
        <v>0</v>
      </c>
    </row>
    <row r="201" spans="1:12" ht="18.75" customHeight="1">
      <c r="A201" s="33">
        <v>18</v>
      </c>
      <c r="B201" s="36"/>
      <c r="C201" s="36"/>
      <c r="D201" s="517"/>
      <c r="E201" s="518"/>
      <c r="F201" s="518"/>
      <c r="G201" s="519"/>
      <c r="H201" s="37"/>
      <c r="I201" s="37"/>
      <c r="J201" s="156" t="str">
        <f t="shared" si="16"/>
        <v/>
      </c>
      <c r="K201" s="157">
        <f t="shared" si="15"/>
        <v>0</v>
      </c>
      <c r="L201" s="157">
        <f t="shared" si="17"/>
        <v>0</v>
      </c>
    </row>
    <row r="202" spans="1:12" ht="18.75" customHeight="1">
      <c r="A202" s="33">
        <v>19</v>
      </c>
      <c r="B202" s="36"/>
      <c r="C202" s="36"/>
      <c r="D202" s="517"/>
      <c r="E202" s="518"/>
      <c r="F202" s="518"/>
      <c r="G202" s="519"/>
      <c r="H202" s="37"/>
      <c r="I202" s="37"/>
      <c r="J202" s="156" t="str">
        <f t="shared" si="16"/>
        <v/>
      </c>
      <c r="K202" s="157">
        <f t="shared" si="15"/>
        <v>0</v>
      </c>
      <c r="L202" s="157">
        <f t="shared" si="17"/>
        <v>0</v>
      </c>
    </row>
    <row r="203" spans="1:12" ht="18.75" customHeight="1">
      <c r="A203" s="33">
        <v>20</v>
      </c>
      <c r="B203" s="36"/>
      <c r="C203" s="36"/>
      <c r="D203" s="517"/>
      <c r="E203" s="518"/>
      <c r="F203" s="518"/>
      <c r="G203" s="519"/>
      <c r="H203" s="37"/>
      <c r="I203" s="37"/>
      <c r="J203" s="156" t="str">
        <f t="shared" si="16"/>
        <v/>
      </c>
      <c r="K203" s="157">
        <f t="shared" si="15"/>
        <v>0</v>
      </c>
      <c r="L203" s="157">
        <f t="shared" si="17"/>
        <v>0</v>
      </c>
    </row>
    <row r="204" spans="1:12" ht="18.75" customHeight="1">
      <c r="A204" s="33">
        <v>21</v>
      </c>
      <c r="B204" s="36"/>
      <c r="C204" s="36"/>
      <c r="D204" s="517"/>
      <c r="E204" s="518"/>
      <c r="F204" s="518"/>
      <c r="G204" s="519"/>
      <c r="H204" s="37"/>
      <c r="I204" s="37"/>
      <c r="J204" s="156" t="str">
        <f t="shared" si="16"/>
        <v/>
      </c>
      <c r="K204" s="157">
        <f t="shared" si="15"/>
        <v>0</v>
      </c>
      <c r="L204" s="157">
        <f t="shared" si="17"/>
        <v>0</v>
      </c>
    </row>
    <row r="205" spans="1:12" ht="18.75" customHeight="1">
      <c r="A205" s="33">
        <v>22</v>
      </c>
      <c r="B205" s="36"/>
      <c r="C205" s="36"/>
      <c r="D205" s="517"/>
      <c r="E205" s="518"/>
      <c r="F205" s="518"/>
      <c r="G205" s="519"/>
      <c r="H205" s="37"/>
      <c r="I205" s="37"/>
      <c r="J205" s="156" t="str">
        <f t="shared" si="16"/>
        <v/>
      </c>
      <c r="K205" s="157">
        <f t="shared" si="15"/>
        <v>0</v>
      </c>
      <c r="L205" s="157">
        <f t="shared" si="17"/>
        <v>0</v>
      </c>
    </row>
    <row r="206" spans="1:12" ht="18.75" customHeight="1">
      <c r="A206" s="33">
        <v>23</v>
      </c>
      <c r="B206" s="36"/>
      <c r="C206" s="36"/>
      <c r="D206" s="517"/>
      <c r="E206" s="518"/>
      <c r="F206" s="518"/>
      <c r="G206" s="519"/>
      <c r="H206" s="37"/>
      <c r="I206" s="37"/>
      <c r="J206" s="156" t="str">
        <f t="shared" si="16"/>
        <v/>
      </c>
      <c r="K206" s="157">
        <f t="shared" si="15"/>
        <v>0</v>
      </c>
      <c r="L206" s="157">
        <f t="shared" si="17"/>
        <v>0</v>
      </c>
    </row>
    <row r="207" spans="1:12" ht="18.75" customHeight="1">
      <c r="A207" s="33">
        <v>24</v>
      </c>
      <c r="B207" s="36"/>
      <c r="C207" s="36"/>
      <c r="D207" s="517"/>
      <c r="E207" s="518"/>
      <c r="F207" s="518"/>
      <c r="G207" s="519"/>
      <c r="H207" s="38"/>
      <c r="I207" s="37"/>
      <c r="J207" s="156" t="str">
        <f t="shared" si="16"/>
        <v/>
      </c>
      <c r="K207" s="157">
        <f t="shared" si="15"/>
        <v>0</v>
      </c>
      <c r="L207" s="157">
        <f t="shared" si="17"/>
        <v>0</v>
      </c>
    </row>
    <row r="208" spans="1:12" ht="18.75" customHeight="1">
      <c r="A208" s="33">
        <v>25</v>
      </c>
      <c r="B208" s="36"/>
      <c r="C208" s="36"/>
      <c r="D208" s="517"/>
      <c r="E208" s="518"/>
      <c r="F208" s="518"/>
      <c r="G208" s="519"/>
      <c r="H208" s="38"/>
      <c r="I208" s="37"/>
      <c r="J208" s="156" t="str">
        <f t="shared" si="16"/>
        <v/>
      </c>
      <c r="K208" s="157">
        <f t="shared" si="15"/>
        <v>0</v>
      </c>
      <c r="L208" s="157">
        <f t="shared" si="17"/>
        <v>0</v>
      </c>
    </row>
    <row r="209" spans="1:12" ht="18.75" customHeight="1">
      <c r="A209" s="33">
        <v>26</v>
      </c>
      <c r="B209" s="36"/>
      <c r="C209" s="36"/>
      <c r="D209" s="517"/>
      <c r="E209" s="518"/>
      <c r="F209" s="518"/>
      <c r="G209" s="519"/>
      <c r="H209" s="38"/>
      <c r="I209" s="37"/>
      <c r="J209" s="156" t="str">
        <f t="shared" si="16"/>
        <v/>
      </c>
      <c r="K209" s="157">
        <f t="shared" si="15"/>
        <v>0</v>
      </c>
      <c r="L209" s="157">
        <f t="shared" si="17"/>
        <v>0</v>
      </c>
    </row>
    <row r="210" spans="1:12" ht="18.75" customHeight="1">
      <c r="A210" s="33">
        <v>27</v>
      </c>
      <c r="B210" s="36"/>
      <c r="C210" s="36"/>
      <c r="D210" s="517"/>
      <c r="E210" s="518"/>
      <c r="F210" s="518"/>
      <c r="G210" s="519"/>
      <c r="H210" s="38"/>
      <c r="I210" s="37"/>
      <c r="J210" s="156" t="str">
        <f t="shared" si="16"/>
        <v/>
      </c>
      <c r="K210" s="157">
        <f t="shared" si="15"/>
        <v>0</v>
      </c>
      <c r="L210" s="157">
        <f t="shared" si="17"/>
        <v>0</v>
      </c>
    </row>
    <row r="211" spans="1:12" ht="18.75" customHeight="1">
      <c r="A211" s="33">
        <v>28</v>
      </c>
      <c r="B211" s="36"/>
      <c r="C211" s="36"/>
      <c r="D211" s="517"/>
      <c r="E211" s="518"/>
      <c r="F211" s="518"/>
      <c r="G211" s="519"/>
      <c r="H211" s="38"/>
      <c r="I211" s="37"/>
      <c r="J211" s="156" t="str">
        <f t="shared" si="16"/>
        <v/>
      </c>
      <c r="K211" s="157">
        <f t="shared" si="15"/>
        <v>0</v>
      </c>
      <c r="L211" s="157">
        <f t="shared" si="17"/>
        <v>0</v>
      </c>
    </row>
    <row r="212" spans="1:12" ht="18.75" customHeight="1">
      <c r="A212" s="33">
        <v>29</v>
      </c>
      <c r="B212" s="36"/>
      <c r="C212" s="36"/>
      <c r="D212" s="517"/>
      <c r="E212" s="518"/>
      <c r="F212" s="518"/>
      <c r="G212" s="519"/>
      <c r="H212" s="38"/>
      <c r="I212" s="37"/>
      <c r="J212" s="156" t="str">
        <f t="shared" si="16"/>
        <v/>
      </c>
      <c r="K212" s="157">
        <f t="shared" si="15"/>
        <v>0</v>
      </c>
      <c r="L212" s="157">
        <f t="shared" si="17"/>
        <v>0</v>
      </c>
    </row>
    <row r="213" spans="1:12" ht="18.75" customHeight="1">
      <c r="A213" s="33">
        <v>30</v>
      </c>
      <c r="B213" s="36"/>
      <c r="C213" s="36"/>
      <c r="D213" s="517"/>
      <c r="E213" s="518"/>
      <c r="F213" s="518"/>
      <c r="G213" s="519"/>
      <c r="H213" s="37"/>
      <c r="I213" s="37"/>
      <c r="J213" s="156" t="str">
        <f t="shared" si="16"/>
        <v/>
      </c>
      <c r="K213" s="157">
        <f t="shared" si="15"/>
        <v>0</v>
      </c>
      <c r="L213" s="157">
        <f t="shared" si="17"/>
        <v>0</v>
      </c>
    </row>
    <row r="214" spans="1:12" ht="21.75" customHeight="1">
      <c r="A214" s="3"/>
      <c r="B214" s="4">
        <f>GİRİŞ!F15</f>
        <v>0</v>
      </c>
      <c r="C214" s="4"/>
      <c r="D214" s="4" t="s">
        <v>214</v>
      </c>
      <c r="E214" s="4"/>
      <c r="F214" s="4"/>
      <c r="G214" s="4"/>
      <c r="H214" s="6" t="s">
        <v>52</v>
      </c>
      <c r="I214" s="5">
        <f>SUM(I184:I213)</f>
        <v>0</v>
      </c>
      <c r="J214" s="156">
        <f>SUM(J184:J213)</f>
        <v>0</v>
      </c>
      <c r="K214" s="156">
        <f>SUM(K184:K213)</f>
        <v>0</v>
      </c>
      <c r="L214" s="158">
        <f>SUM(L184:L213)</f>
        <v>0</v>
      </c>
    </row>
    <row r="215" spans="1:12" ht="12.75" customHeight="1">
      <c r="I215" s="158">
        <f>(I214*80)/100</f>
        <v>0</v>
      </c>
      <c r="J215" s="156"/>
      <c r="K215" s="156"/>
      <c r="L215" s="158"/>
    </row>
    <row r="216" spans="1:12">
      <c r="J216" s="158"/>
      <c r="K216" s="158"/>
      <c r="L216" s="158"/>
    </row>
    <row r="217" spans="1:12" ht="33" customHeight="1">
      <c r="A217" s="31"/>
      <c r="B217" s="32"/>
      <c r="C217" s="6">
        <f>B220</f>
        <v>0</v>
      </c>
      <c r="D217" s="257" t="s">
        <v>51</v>
      </c>
      <c r="E217" s="516">
        <f>GİRİŞ!I16</f>
        <v>0</v>
      </c>
      <c r="F217" s="516"/>
      <c r="G217" s="516"/>
      <c r="H217" s="258" t="s">
        <v>208</v>
      </c>
      <c r="I217" s="259"/>
      <c r="J217" s="158"/>
      <c r="K217" s="158"/>
      <c r="L217" s="158"/>
    </row>
    <row r="218" spans="1:12" ht="17.25" customHeight="1">
      <c r="A218" s="520" t="s">
        <v>49</v>
      </c>
      <c r="B218" s="521"/>
      <c r="C218" s="521"/>
      <c r="D218" s="522"/>
      <c r="E218" s="523">
        <f>GİRİŞ!H16</f>
        <v>0</v>
      </c>
      <c r="F218" s="524"/>
      <c r="G218" s="524"/>
      <c r="H218" s="524"/>
      <c r="I218" s="525"/>
      <c r="J218" s="158"/>
      <c r="K218" s="158"/>
      <c r="L218" s="158"/>
    </row>
    <row r="219" spans="1:12" ht="32.25" customHeight="1">
      <c r="A219" s="34" t="s">
        <v>48</v>
      </c>
      <c r="B219" s="34" t="s">
        <v>46</v>
      </c>
      <c r="C219" s="35" t="s">
        <v>12</v>
      </c>
      <c r="D219" s="526" t="s">
        <v>8</v>
      </c>
      <c r="E219" s="527"/>
      <c r="F219" s="527"/>
      <c r="G219" s="528"/>
      <c r="H219" s="34" t="s">
        <v>47</v>
      </c>
      <c r="I219" s="34" t="s">
        <v>38</v>
      </c>
      <c r="J219" s="158"/>
      <c r="K219" s="158"/>
      <c r="L219" s="158"/>
    </row>
    <row r="220" spans="1:12" ht="18.75" customHeight="1">
      <c r="A220" s="33">
        <v>1</v>
      </c>
      <c r="B220" s="33">
        <f>GİRİŞ!E16</f>
        <v>0</v>
      </c>
      <c r="C220" s="36"/>
      <c r="D220" s="517"/>
      <c r="E220" s="518"/>
      <c r="F220" s="518"/>
      <c r="G220" s="519"/>
      <c r="H220" s="147"/>
      <c r="I220" s="37"/>
      <c r="J220" s="156" t="str">
        <f>IF(D220="","",1)</f>
        <v/>
      </c>
      <c r="K220" s="157">
        <f t="shared" ref="K220:K249" si="18">IF(H220="KONTENJAN",1,0)</f>
        <v>0</v>
      </c>
      <c r="L220" s="157">
        <f>IF(H220="İNDİRİMLİ",1,0)</f>
        <v>0</v>
      </c>
    </row>
    <row r="221" spans="1:12" ht="18.75" customHeight="1">
      <c r="A221" s="33">
        <v>2</v>
      </c>
      <c r="B221" s="36"/>
      <c r="C221" s="36"/>
      <c r="D221" s="517"/>
      <c r="E221" s="518"/>
      <c r="F221" s="518"/>
      <c r="G221" s="519"/>
      <c r="H221" s="37"/>
      <c r="I221" s="37"/>
      <c r="J221" s="156" t="str">
        <f t="shared" ref="J221:J249" si="19">IF(D221="","",1)</f>
        <v/>
      </c>
      <c r="K221" s="157">
        <f t="shared" si="18"/>
        <v>0</v>
      </c>
      <c r="L221" s="157">
        <f t="shared" ref="L221:L249" si="20">IF(H221="İNDİRİMLİ",1,0)</f>
        <v>0</v>
      </c>
    </row>
    <row r="222" spans="1:12" ht="18.75" customHeight="1">
      <c r="A222" s="33">
        <v>3</v>
      </c>
      <c r="B222" s="36"/>
      <c r="C222" s="36"/>
      <c r="D222" s="517"/>
      <c r="E222" s="518"/>
      <c r="F222" s="518"/>
      <c r="G222" s="519"/>
      <c r="H222" s="37"/>
      <c r="I222" s="37"/>
      <c r="J222" s="156" t="str">
        <f t="shared" si="19"/>
        <v/>
      </c>
      <c r="K222" s="157">
        <f t="shared" si="18"/>
        <v>0</v>
      </c>
      <c r="L222" s="157">
        <f t="shared" si="20"/>
        <v>0</v>
      </c>
    </row>
    <row r="223" spans="1:12" ht="18.75" customHeight="1">
      <c r="A223" s="33">
        <v>4</v>
      </c>
      <c r="B223" s="36"/>
      <c r="C223" s="36"/>
      <c r="D223" s="517"/>
      <c r="E223" s="518"/>
      <c r="F223" s="518"/>
      <c r="G223" s="519"/>
      <c r="H223" s="37"/>
      <c r="I223" s="37"/>
      <c r="J223" s="156" t="str">
        <f t="shared" si="19"/>
        <v/>
      </c>
      <c r="K223" s="157">
        <f t="shared" si="18"/>
        <v>0</v>
      </c>
      <c r="L223" s="157">
        <f t="shared" si="20"/>
        <v>0</v>
      </c>
    </row>
    <row r="224" spans="1:12" ht="18.75" customHeight="1">
      <c r="A224" s="33">
        <v>5</v>
      </c>
      <c r="B224" s="36"/>
      <c r="C224" s="36"/>
      <c r="D224" s="517"/>
      <c r="E224" s="518"/>
      <c r="F224" s="518"/>
      <c r="G224" s="519"/>
      <c r="H224" s="37"/>
      <c r="I224" s="37"/>
      <c r="J224" s="156" t="str">
        <f t="shared" si="19"/>
        <v/>
      </c>
      <c r="K224" s="157">
        <f t="shared" si="18"/>
        <v>0</v>
      </c>
      <c r="L224" s="157">
        <f t="shared" si="20"/>
        <v>0</v>
      </c>
    </row>
    <row r="225" spans="1:12" ht="18.75" customHeight="1">
      <c r="A225" s="33">
        <v>6</v>
      </c>
      <c r="B225" s="36"/>
      <c r="C225" s="36"/>
      <c r="D225" s="517"/>
      <c r="E225" s="518"/>
      <c r="F225" s="518"/>
      <c r="G225" s="519"/>
      <c r="H225" s="37"/>
      <c r="I225" s="37"/>
      <c r="J225" s="156" t="str">
        <f t="shared" si="19"/>
        <v/>
      </c>
      <c r="K225" s="157">
        <f t="shared" si="18"/>
        <v>0</v>
      </c>
      <c r="L225" s="157">
        <f t="shared" si="20"/>
        <v>0</v>
      </c>
    </row>
    <row r="226" spans="1:12" ht="18.75" customHeight="1">
      <c r="A226" s="33">
        <v>7</v>
      </c>
      <c r="B226" s="36"/>
      <c r="C226" s="36"/>
      <c r="D226" s="517"/>
      <c r="E226" s="518"/>
      <c r="F226" s="518"/>
      <c r="G226" s="519"/>
      <c r="H226" s="37"/>
      <c r="I226" s="37"/>
      <c r="J226" s="156" t="str">
        <f t="shared" si="19"/>
        <v/>
      </c>
      <c r="K226" s="157">
        <f t="shared" si="18"/>
        <v>0</v>
      </c>
      <c r="L226" s="157">
        <f t="shared" si="20"/>
        <v>0</v>
      </c>
    </row>
    <row r="227" spans="1:12" ht="18.75" customHeight="1">
      <c r="A227" s="33">
        <v>8</v>
      </c>
      <c r="B227" s="36"/>
      <c r="C227" s="36"/>
      <c r="D227" s="517"/>
      <c r="E227" s="518"/>
      <c r="F227" s="518"/>
      <c r="G227" s="519"/>
      <c r="H227" s="37"/>
      <c r="I227" s="37"/>
      <c r="J227" s="156" t="str">
        <f t="shared" si="19"/>
        <v/>
      </c>
      <c r="K227" s="157">
        <f t="shared" si="18"/>
        <v>0</v>
      </c>
      <c r="L227" s="157">
        <f t="shared" si="20"/>
        <v>0</v>
      </c>
    </row>
    <row r="228" spans="1:12" ht="18.75" customHeight="1">
      <c r="A228" s="33">
        <v>9</v>
      </c>
      <c r="B228" s="36"/>
      <c r="C228" s="36"/>
      <c r="D228" s="517"/>
      <c r="E228" s="518"/>
      <c r="F228" s="518"/>
      <c r="G228" s="519"/>
      <c r="H228" s="37"/>
      <c r="I228" s="37"/>
      <c r="J228" s="156" t="str">
        <f t="shared" si="19"/>
        <v/>
      </c>
      <c r="K228" s="157">
        <f t="shared" si="18"/>
        <v>0</v>
      </c>
      <c r="L228" s="157">
        <f t="shared" si="20"/>
        <v>0</v>
      </c>
    </row>
    <row r="229" spans="1:12" ht="18.75" customHeight="1">
      <c r="A229" s="33">
        <v>10</v>
      </c>
      <c r="B229" s="36"/>
      <c r="C229" s="36"/>
      <c r="D229" s="517"/>
      <c r="E229" s="518"/>
      <c r="F229" s="518"/>
      <c r="G229" s="519"/>
      <c r="H229" s="37"/>
      <c r="I229" s="37"/>
      <c r="J229" s="156" t="str">
        <f t="shared" si="19"/>
        <v/>
      </c>
      <c r="K229" s="157">
        <f t="shared" si="18"/>
        <v>0</v>
      </c>
      <c r="L229" s="157">
        <f t="shared" si="20"/>
        <v>0</v>
      </c>
    </row>
    <row r="230" spans="1:12" ht="18.75" customHeight="1">
      <c r="A230" s="33">
        <v>11</v>
      </c>
      <c r="B230" s="36"/>
      <c r="C230" s="36"/>
      <c r="D230" s="517"/>
      <c r="E230" s="518"/>
      <c r="F230" s="518"/>
      <c r="G230" s="519"/>
      <c r="H230" s="37"/>
      <c r="I230" s="37"/>
      <c r="J230" s="156" t="str">
        <f t="shared" si="19"/>
        <v/>
      </c>
      <c r="K230" s="157">
        <f t="shared" si="18"/>
        <v>0</v>
      </c>
      <c r="L230" s="157">
        <f t="shared" si="20"/>
        <v>0</v>
      </c>
    </row>
    <row r="231" spans="1:12" ht="18.75" customHeight="1">
      <c r="A231" s="33">
        <v>12</v>
      </c>
      <c r="B231" s="36"/>
      <c r="C231" s="36"/>
      <c r="D231" s="517"/>
      <c r="E231" s="518"/>
      <c r="F231" s="518"/>
      <c r="G231" s="519"/>
      <c r="H231" s="37"/>
      <c r="I231" s="37"/>
      <c r="J231" s="156" t="str">
        <f t="shared" si="19"/>
        <v/>
      </c>
      <c r="K231" s="157">
        <f t="shared" si="18"/>
        <v>0</v>
      </c>
      <c r="L231" s="157">
        <f t="shared" si="20"/>
        <v>0</v>
      </c>
    </row>
    <row r="232" spans="1:12" ht="18.75" customHeight="1">
      <c r="A232" s="33">
        <v>13</v>
      </c>
      <c r="B232" s="36"/>
      <c r="C232" s="36"/>
      <c r="D232" s="517"/>
      <c r="E232" s="518"/>
      <c r="F232" s="518"/>
      <c r="G232" s="519"/>
      <c r="H232" s="37"/>
      <c r="I232" s="37"/>
      <c r="J232" s="156" t="str">
        <f t="shared" si="19"/>
        <v/>
      </c>
      <c r="K232" s="157">
        <f t="shared" si="18"/>
        <v>0</v>
      </c>
      <c r="L232" s="157">
        <f t="shared" si="20"/>
        <v>0</v>
      </c>
    </row>
    <row r="233" spans="1:12" ht="18.75" customHeight="1">
      <c r="A233" s="33">
        <v>14</v>
      </c>
      <c r="B233" s="36"/>
      <c r="C233" s="36"/>
      <c r="D233" s="517"/>
      <c r="E233" s="518"/>
      <c r="F233" s="518"/>
      <c r="G233" s="519"/>
      <c r="H233" s="37"/>
      <c r="I233" s="37"/>
      <c r="J233" s="156" t="str">
        <f t="shared" si="19"/>
        <v/>
      </c>
      <c r="K233" s="157">
        <f t="shared" si="18"/>
        <v>0</v>
      </c>
      <c r="L233" s="157">
        <f t="shared" si="20"/>
        <v>0</v>
      </c>
    </row>
    <row r="234" spans="1:12" ht="18.75" customHeight="1">
      <c r="A234" s="33">
        <v>15</v>
      </c>
      <c r="B234" s="36"/>
      <c r="C234" s="36"/>
      <c r="D234" s="517"/>
      <c r="E234" s="518"/>
      <c r="F234" s="518"/>
      <c r="G234" s="519"/>
      <c r="H234" s="37"/>
      <c r="I234" s="37"/>
      <c r="J234" s="156" t="str">
        <f t="shared" si="19"/>
        <v/>
      </c>
      <c r="K234" s="157">
        <f t="shared" si="18"/>
        <v>0</v>
      </c>
      <c r="L234" s="157">
        <f t="shared" si="20"/>
        <v>0</v>
      </c>
    </row>
    <row r="235" spans="1:12" ht="18.75" customHeight="1">
      <c r="A235" s="33">
        <v>16</v>
      </c>
      <c r="B235" s="36"/>
      <c r="C235" s="36"/>
      <c r="D235" s="517"/>
      <c r="E235" s="518"/>
      <c r="F235" s="518"/>
      <c r="G235" s="519"/>
      <c r="H235" s="37"/>
      <c r="I235" s="37"/>
      <c r="J235" s="156" t="str">
        <f t="shared" si="19"/>
        <v/>
      </c>
      <c r="K235" s="157">
        <f t="shared" si="18"/>
        <v>0</v>
      </c>
      <c r="L235" s="157">
        <f t="shared" si="20"/>
        <v>0</v>
      </c>
    </row>
    <row r="236" spans="1:12" ht="18.75" customHeight="1">
      <c r="A236" s="33">
        <v>17</v>
      </c>
      <c r="B236" s="36"/>
      <c r="C236" s="36"/>
      <c r="D236" s="517"/>
      <c r="E236" s="518"/>
      <c r="F236" s="518"/>
      <c r="G236" s="519"/>
      <c r="H236" s="37"/>
      <c r="I236" s="37"/>
      <c r="J236" s="156" t="str">
        <f t="shared" si="19"/>
        <v/>
      </c>
      <c r="K236" s="157">
        <f t="shared" si="18"/>
        <v>0</v>
      </c>
      <c r="L236" s="157">
        <f t="shared" si="20"/>
        <v>0</v>
      </c>
    </row>
    <row r="237" spans="1:12" ht="18.75" customHeight="1">
      <c r="A237" s="33">
        <v>18</v>
      </c>
      <c r="B237" s="36"/>
      <c r="C237" s="36"/>
      <c r="D237" s="517"/>
      <c r="E237" s="518"/>
      <c r="F237" s="518"/>
      <c r="G237" s="519"/>
      <c r="H237" s="37"/>
      <c r="I237" s="37"/>
      <c r="J237" s="156" t="str">
        <f t="shared" si="19"/>
        <v/>
      </c>
      <c r="K237" s="157">
        <f t="shared" si="18"/>
        <v>0</v>
      </c>
      <c r="L237" s="157">
        <f t="shared" si="20"/>
        <v>0</v>
      </c>
    </row>
    <row r="238" spans="1:12" ht="18.75" customHeight="1">
      <c r="A238" s="33">
        <v>19</v>
      </c>
      <c r="B238" s="36"/>
      <c r="C238" s="36"/>
      <c r="D238" s="517"/>
      <c r="E238" s="518"/>
      <c r="F238" s="518"/>
      <c r="G238" s="519"/>
      <c r="H238" s="37"/>
      <c r="I238" s="37"/>
      <c r="J238" s="156" t="str">
        <f t="shared" si="19"/>
        <v/>
      </c>
      <c r="K238" s="157">
        <f t="shared" si="18"/>
        <v>0</v>
      </c>
      <c r="L238" s="157">
        <f t="shared" si="20"/>
        <v>0</v>
      </c>
    </row>
    <row r="239" spans="1:12" ht="18.75" customHeight="1">
      <c r="A239" s="33">
        <v>20</v>
      </c>
      <c r="B239" s="36"/>
      <c r="C239" s="36"/>
      <c r="D239" s="517"/>
      <c r="E239" s="518"/>
      <c r="F239" s="518"/>
      <c r="G239" s="519"/>
      <c r="H239" s="37"/>
      <c r="I239" s="37"/>
      <c r="J239" s="156" t="str">
        <f t="shared" si="19"/>
        <v/>
      </c>
      <c r="K239" s="157">
        <f t="shared" si="18"/>
        <v>0</v>
      </c>
      <c r="L239" s="157">
        <f t="shared" si="20"/>
        <v>0</v>
      </c>
    </row>
    <row r="240" spans="1:12" ht="18.75" customHeight="1">
      <c r="A240" s="33">
        <v>21</v>
      </c>
      <c r="B240" s="36"/>
      <c r="C240" s="36"/>
      <c r="D240" s="517"/>
      <c r="E240" s="518"/>
      <c r="F240" s="518"/>
      <c r="G240" s="519"/>
      <c r="H240" s="37"/>
      <c r="I240" s="37"/>
      <c r="J240" s="156" t="str">
        <f t="shared" si="19"/>
        <v/>
      </c>
      <c r="K240" s="157">
        <f t="shared" si="18"/>
        <v>0</v>
      </c>
      <c r="L240" s="157">
        <f t="shared" si="20"/>
        <v>0</v>
      </c>
    </row>
    <row r="241" spans="1:12" ht="18.75" customHeight="1">
      <c r="A241" s="33">
        <v>22</v>
      </c>
      <c r="B241" s="36"/>
      <c r="C241" s="36"/>
      <c r="D241" s="517"/>
      <c r="E241" s="518"/>
      <c r="F241" s="518"/>
      <c r="G241" s="519"/>
      <c r="H241" s="37"/>
      <c r="I241" s="37"/>
      <c r="J241" s="156" t="str">
        <f t="shared" si="19"/>
        <v/>
      </c>
      <c r="K241" s="157">
        <f t="shared" si="18"/>
        <v>0</v>
      </c>
      <c r="L241" s="157">
        <f t="shared" si="20"/>
        <v>0</v>
      </c>
    </row>
    <row r="242" spans="1:12" ht="18.75" customHeight="1">
      <c r="A242" s="33">
        <v>23</v>
      </c>
      <c r="B242" s="36"/>
      <c r="C242" s="36"/>
      <c r="D242" s="517"/>
      <c r="E242" s="518"/>
      <c r="F242" s="518"/>
      <c r="G242" s="519"/>
      <c r="H242" s="37"/>
      <c r="I242" s="37"/>
      <c r="J242" s="156" t="str">
        <f t="shared" si="19"/>
        <v/>
      </c>
      <c r="K242" s="157">
        <f t="shared" si="18"/>
        <v>0</v>
      </c>
      <c r="L242" s="157">
        <f t="shared" si="20"/>
        <v>0</v>
      </c>
    </row>
    <row r="243" spans="1:12" ht="18.75" customHeight="1">
      <c r="A243" s="33">
        <v>24</v>
      </c>
      <c r="B243" s="36"/>
      <c r="C243" s="36"/>
      <c r="D243" s="517"/>
      <c r="E243" s="518"/>
      <c r="F243" s="518"/>
      <c r="G243" s="519"/>
      <c r="H243" s="38"/>
      <c r="I243" s="37"/>
      <c r="J243" s="156" t="str">
        <f t="shared" si="19"/>
        <v/>
      </c>
      <c r="K243" s="157">
        <f t="shared" si="18"/>
        <v>0</v>
      </c>
      <c r="L243" s="157">
        <f t="shared" si="20"/>
        <v>0</v>
      </c>
    </row>
    <row r="244" spans="1:12" ht="18.75" customHeight="1">
      <c r="A244" s="33">
        <v>25</v>
      </c>
      <c r="B244" s="36"/>
      <c r="C244" s="36"/>
      <c r="D244" s="517"/>
      <c r="E244" s="518"/>
      <c r="F244" s="518"/>
      <c r="G244" s="519"/>
      <c r="H244" s="38"/>
      <c r="I244" s="37"/>
      <c r="J244" s="156" t="str">
        <f t="shared" si="19"/>
        <v/>
      </c>
      <c r="K244" s="157">
        <f t="shared" si="18"/>
        <v>0</v>
      </c>
      <c r="L244" s="157">
        <f t="shared" si="20"/>
        <v>0</v>
      </c>
    </row>
    <row r="245" spans="1:12" ht="18.75" customHeight="1">
      <c r="A245" s="33">
        <v>26</v>
      </c>
      <c r="B245" s="36"/>
      <c r="C245" s="36"/>
      <c r="D245" s="517"/>
      <c r="E245" s="518"/>
      <c r="F245" s="518"/>
      <c r="G245" s="519"/>
      <c r="H245" s="38"/>
      <c r="I245" s="37"/>
      <c r="J245" s="156" t="str">
        <f t="shared" si="19"/>
        <v/>
      </c>
      <c r="K245" s="157">
        <f t="shared" si="18"/>
        <v>0</v>
      </c>
      <c r="L245" s="157">
        <f t="shared" si="20"/>
        <v>0</v>
      </c>
    </row>
    <row r="246" spans="1:12" ht="18.75" customHeight="1">
      <c r="A246" s="33">
        <v>27</v>
      </c>
      <c r="B246" s="36"/>
      <c r="C246" s="36"/>
      <c r="D246" s="517"/>
      <c r="E246" s="518"/>
      <c r="F246" s="518"/>
      <c r="G246" s="519"/>
      <c r="H246" s="38"/>
      <c r="I246" s="37"/>
      <c r="J246" s="156" t="str">
        <f t="shared" si="19"/>
        <v/>
      </c>
      <c r="K246" s="157">
        <f t="shared" si="18"/>
        <v>0</v>
      </c>
      <c r="L246" s="157">
        <f t="shared" si="20"/>
        <v>0</v>
      </c>
    </row>
    <row r="247" spans="1:12" ht="18.75" customHeight="1">
      <c r="A247" s="33">
        <v>28</v>
      </c>
      <c r="B247" s="36"/>
      <c r="C247" s="36"/>
      <c r="D247" s="517"/>
      <c r="E247" s="518"/>
      <c r="F247" s="518"/>
      <c r="G247" s="519"/>
      <c r="H247" s="38"/>
      <c r="I247" s="37"/>
      <c r="J247" s="156" t="str">
        <f t="shared" si="19"/>
        <v/>
      </c>
      <c r="K247" s="157">
        <f t="shared" si="18"/>
        <v>0</v>
      </c>
      <c r="L247" s="157">
        <f t="shared" si="20"/>
        <v>0</v>
      </c>
    </row>
    <row r="248" spans="1:12" ht="18.75" customHeight="1">
      <c r="A248" s="33">
        <v>29</v>
      </c>
      <c r="B248" s="36"/>
      <c r="C248" s="36"/>
      <c r="D248" s="517"/>
      <c r="E248" s="518"/>
      <c r="F248" s="518"/>
      <c r="G248" s="519"/>
      <c r="H248" s="38"/>
      <c r="I248" s="37"/>
      <c r="J248" s="156" t="str">
        <f t="shared" si="19"/>
        <v/>
      </c>
      <c r="K248" s="157">
        <f t="shared" si="18"/>
        <v>0</v>
      </c>
      <c r="L248" s="157">
        <f t="shared" si="20"/>
        <v>0</v>
      </c>
    </row>
    <row r="249" spans="1:12" ht="18.75" customHeight="1">
      <c r="A249" s="33">
        <v>30</v>
      </c>
      <c r="B249" s="36"/>
      <c r="C249" s="36"/>
      <c r="D249" s="517"/>
      <c r="E249" s="518"/>
      <c r="F249" s="518"/>
      <c r="G249" s="519"/>
      <c r="H249" s="37"/>
      <c r="I249" s="37"/>
      <c r="J249" s="156" t="str">
        <f t="shared" si="19"/>
        <v/>
      </c>
      <c r="K249" s="157">
        <f t="shared" si="18"/>
        <v>0</v>
      </c>
      <c r="L249" s="157">
        <f t="shared" si="20"/>
        <v>0</v>
      </c>
    </row>
    <row r="250" spans="1:12" ht="21.75" customHeight="1">
      <c r="A250" s="3"/>
      <c r="B250" s="4">
        <f>GİRİŞ!F16</f>
        <v>0</v>
      </c>
      <c r="C250" s="4"/>
      <c r="D250" s="4" t="s">
        <v>214</v>
      </c>
      <c r="E250" s="4"/>
      <c r="F250" s="4"/>
      <c r="G250" s="4"/>
      <c r="H250" s="6" t="s">
        <v>52</v>
      </c>
      <c r="I250" s="5">
        <f>SUM(I220:I249)</f>
        <v>0</v>
      </c>
      <c r="J250" s="156">
        <f>SUM(J220:J249)</f>
        <v>0</v>
      </c>
      <c r="K250" s="156">
        <f>SUM(K220:K249)</f>
        <v>0</v>
      </c>
      <c r="L250" s="158">
        <f>SUM(L220:L249)</f>
        <v>0</v>
      </c>
    </row>
    <row r="251" spans="1:12" ht="12.75" customHeight="1">
      <c r="I251" s="158">
        <f>(I250*80)/100</f>
        <v>0</v>
      </c>
      <c r="J251" s="158"/>
      <c r="K251" s="158"/>
      <c r="L251" s="158"/>
    </row>
    <row r="252" spans="1:12" ht="12.75" customHeight="1">
      <c r="J252" s="158"/>
      <c r="K252" s="158"/>
      <c r="L252" s="158"/>
    </row>
    <row r="253" spans="1:12" ht="33" customHeight="1">
      <c r="A253" s="31"/>
      <c r="B253" s="32"/>
      <c r="C253" s="6">
        <f>B256</f>
        <v>0</v>
      </c>
      <c r="D253" s="257" t="s">
        <v>51</v>
      </c>
      <c r="E253" s="516">
        <f>GİRİŞ!I17</f>
        <v>0</v>
      </c>
      <c r="F253" s="516"/>
      <c r="G253" s="516"/>
      <c r="H253" s="258" t="s">
        <v>208</v>
      </c>
      <c r="I253" s="259"/>
      <c r="J253" s="158"/>
      <c r="K253" s="158"/>
      <c r="L253" s="158"/>
    </row>
    <row r="254" spans="1:12" ht="17.25" customHeight="1">
      <c r="A254" s="529" t="s">
        <v>49</v>
      </c>
      <c r="B254" s="529"/>
      <c r="C254" s="529"/>
      <c r="D254" s="529"/>
      <c r="E254" s="523">
        <f>GİRİŞ!H17</f>
        <v>0</v>
      </c>
      <c r="F254" s="524"/>
      <c r="G254" s="524"/>
      <c r="H254" s="524"/>
      <c r="I254" s="525"/>
      <c r="J254" s="158"/>
      <c r="K254" s="158"/>
      <c r="L254" s="158"/>
    </row>
    <row r="255" spans="1:12" ht="32.25" customHeight="1">
      <c r="A255" s="34" t="s">
        <v>48</v>
      </c>
      <c r="B255" s="34" t="s">
        <v>46</v>
      </c>
      <c r="C255" s="35" t="s">
        <v>12</v>
      </c>
      <c r="D255" s="526" t="s">
        <v>8</v>
      </c>
      <c r="E255" s="527"/>
      <c r="F255" s="527"/>
      <c r="G255" s="528"/>
      <c r="H255" s="34" t="s">
        <v>47</v>
      </c>
      <c r="I255" s="34" t="s">
        <v>38</v>
      </c>
      <c r="J255" s="158"/>
      <c r="K255" s="158"/>
      <c r="L255" s="158"/>
    </row>
    <row r="256" spans="1:12" ht="18.75" customHeight="1">
      <c r="A256" s="33">
        <v>1</v>
      </c>
      <c r="B256" s="33">
        <f>GİRİŞ!E17</f>
        <v>0</v>
      </c>
      <c r="C256" s="36"/>
      <c r="D256" s="517"/>
      <c r="E256" s="518"/>
      <c r="F256" s="518"/>
      <c r="G256" s="519"/>
      <c r="H256" s="147"/>
      <c r="I256" s="37"/>
      <c r="J256" s="156" t="str">
        <f>IF(D256="","",1)</f>
        <v/>
      </c>
      <c r="K256" s="157">
        <f t="shared" ref="K256:K285" si="21">IF(H256="KONTENJAN",1,0)</f>
        <v>0</v>
      </c>
      <c r="L256" s="157">
        <f>IF(H256="İNDİRİMLİ",1,0)</f>
        <v>0</v>
      </c>
    </row>
    <row r="257" spans="1:12" ht="18.75" customHeight="1">
      <c r="A257" s="33">
        <v>2</v>
      </c>
      <c r="B257" s="36"/>
      <c r="C257" s="36"/>
      <c r="D257" s="517"/>
      <c r="E257" s="518"/>
      <c r="F257" s="518"/>
      <c r="G257" s="519"/>
      <c r="H257" s="37"/>
      <c r="I257" s="37"/>
      <c r="J257" s="156" t="str">
        <f t="shared" ref="J257:J285" si="22">IF(D257="","",1)</f>
        <v/>
      </c>
      <c r="K257" s="157">
        <f t="shared" si="21"/>
        <v>0</v>
      </c>
      <c r="L257" s="157">
        <f t="shared" ref="L257:L285" si="23">IF(H257="İNDİRİMLİ",1,0)</f>
        <v>0</v>
      </c>
    </row>
    <row r="258" spans="1:12" ht="18.75" customHeight="1">
      <c r="A258" s="33">
        <v>3</v>
      </c>
      <c r="B258" s="36"/>
      <c r="C258" s="36"/>
      <c r="D258" s="517"/>
      <c r="E258" s="518"/>
      <c r="F258" s="518"/>
      <c r="G258" s="519"/>
      <c r="H258" s="37"/>
      <c r="I258" s="37"/>
      <c r="J258" s="156" t="str">
        <f t="shared" si="22"/>
        <v/>
      </c>
      <c r="K258" s="157">
        <f t="shared" si="21"/>
        <v>0</v>
      </c>
      <c r="L258" s="157">
        <f t="shared" si="23"/>
        <v>0</v>
      </c>
    </row>
    <row r="259" spans="1:12" ht="18.75" customHeight="1">
      <c r="A259" s="33">
        <v>4</v>
      </c>
      <c r="B259" s="36"/>
      <c r="C259" s="36"/>
      <c r="D259" s="517"/>
      <c r="E259" s="518"/>
      <c r="F259" s="518"/>
      <c r="G259" s="519"/>
      <c r="H259" s="37"/>
      <c r="I259" s="37"/>
      <c r="J259" s="156" t="str">
        <f t="shared" si="22"/>
        <v/>
      </c>
      <c r="K259" s="157">
        <f t="shared" si="21"/>
        <v>0</v>
      </c>
      <c r="L259" s="157">
        <f t="shared" si="23"/>
        <v>0</v>
      </c>
    </row>
    <row r="260" spans="1:12" ht="18.75" customHeight="1">
      <c r="A260" s="33">
        <v>5</v>
      </c>
      <c r="B260" s="36"/>
      <c r="C260" s="36"/>
      <c r="D260" s="517"/>
      <c r="E260" s="518"/>
      <c r="F260" s="518"/>
      <c r="G260" s="519"/>
      <c r="H260" s="37"/>
      <c r="I260" s="37"/>
      <c r="J260" s="156" t="str">
        <f t="shared" si="22"/>
        <v/>
      </c>
      <c r="K260" s="157">
        <f t="shared" si="21"/>
        <v>0</v>
      </c>
      <c r="L260" s="157">
        <f t="shared" si="23"/>
        <v>0</v>
      </c>
    </row>
    <row r="261" spans="1:12" ht="18.75" customHeight="1">
      <c r="A261" s="33">
        <v>6</v>
      </c>
      <c r="B261" s="36"/>
      <c r="C261" s="36"/>
      <c r="D261" s="517"/>
      <c r="E261" s="518"/>
      <c r="F261" s="518"/>
      <c r="G261" s="519"/>
      <c r="H261" s="37"/>
      <c r="I261" s="37"/>
      <c r="J261" s="156" t="str">
        <f t="shared" si="22"/>
        <v/>
      </c>
      <c r="K261" s="157">
        <f t="shared" si="21"/>
        <v>0</v>
      </c>
      <c r="L261" s="157">
        <f t="shared" si="23"/>
        <v>0</v>
      </c>
    </row>
    <row r="262" spans="1:12" ht="18.75" customHeight="1">
      <c r="A262" s="33">
        <v>7</v>
      </c>
      <c r="B262" s="36"/>
      <c r="C262" s="36"/>
      <c r="D262" s="517"/>
      <c r="E262" s="518"/>
      <c r="F262" s="518"/>
      <c r="G262" s="519"/>
      <c r="H262" s="37"/>
      <c r="I262" s="37"/>
      <c r="J262" s="156" t="str">
        <f t="shared" si="22"/>
        <v/>
      </c>
      <c r="K262" s="157">
        <f t="shared" si="21"/>
        <v>0</v>
      </c>
      <c r="L262" s="157">
        <f t="shared" si="23"/>
        <v>0</v>
      </c>
    </row>
    <row r="263" spans="1:12" ht="18.75" customHeight="1">
      <c r="A263" s="33">
        <v>8</v>
      </c>
      <c r="B263" s="36"/>
      <c r="C263" s="36"/>
      <c r="D263" s="517"/>
      <c r="E263" s="518"/>
      <c r="F263" s="518"/>
      <c r="G263" s="519"/>
      <c r="H263" s="37"/>
      <c r="I263" s="37"/>
      <c r="J263" s="156" t="str">
        <f t="shared" si="22"/>
        <v/>
      </c>
      <c r="K263" s="157">
        <f t="shared" si="21"/>
        <v>0</v>
      </c>
      <c r="L263" s="157">
        <f t="shared" si="23"/>
        <v>0</v>
      </c>
    </row>
    <row r="264" spans="1:12" ht="18.75" customHeight="1">
      <c r="A264" s="33">
        <v>9</v>
      </c>
      <c r="B264" s="36"/>
      <c r="C264" s="36"/>
      <c r="D264" s="517"/>
      <c r="E264" s="518"/>
      <c r="F264" s="518"/>
      <c r="G264" s="519"/>
      <c r="H264" s="37"/>
      <c r="I264" s="37"/>
      <c r="J264" s="156" t="str">
        <f t="shared" si="22"/>
        <v/>
      </c>
      <c r="K264" s="157">
        <f t="shared" si="21"/>
        <v>0</v>
      </c>
      <c r="L264" s="157">
        <f t="shared" si="23"/>
        <v>0</v>
      </c>
    </row>
    <row r="265" spans="1:12" ht="18.75" customHeight="1">
      <c r="A265" s="33">
        <v>10</v>
      </c>
      <c r="B265" s="36"/>
      <c r="C265" s="36"/>
      <c r="D265" s="517"/>
      <c r="E265" s="518"/>
      <c r="F265" s="518"/>
      <c r="G265" s="519"/>
      <c r="H265" s="37"/>
      <c r="I265" s="37"/>
      <c r="J265" s="156" t="str">
        <f t="shared" si="22"/>
        <v/>
      </c>
      <c r="K265" s="157">
        <f t="shared" si="21"/>
        <v>0</v>
      </c>
      <c r="L265" s="157">
        <f t="shared" si="23"/>
        <v>0</v>
      </c>
    </row>
    <row r="266" spans="1:12" ht="18.75" customHeight="1">
      <c r="A266" s="33">
        <v>11</v>
      </c>
      <c r="B266" s="36"/>
      <c r="C266" s="36"/>
      <c r="D266" s="517"/>
      <c r="E266" s="518"/>
      <c r="F266" s="518"/>
      <c r="G266" s="519"/>
      <c r="H266" s="37"/>
      <c r="I266" s="37"/>
      <c r="J266" s="156" t="str">
        <f t="shared" si="22"/>
        <v/>
      </c>
      <c r="K266" s="157">
        <f t="shared" si="21"/>
        <v>0</v>
      </c>
      <c r="L266" s="157">
        <f t="shared" si="23"/>
        <v>0</v>
      </c>
    </row>
    <row r="267" spans="1:12" ht="18.75" customHeight="1">
      <c r="A267" s="33">
        <v>12</v>
      </c>
      <c r="B267" s="36"/>
      <c r="C267" s="36"/>
      <c r="D267" s="517"/>
      <c r="E267" s="518"/>
      <c r="F267" s="518"/>
      <c r="G267" s="519"/>
      <c r="H267" s="37"/>
      <c r="I267" s="37"/>
      <c r="J267" s="156" t="str">
        <f t="shared" si="22"/>
        <v/>
      </c>
      <c r="K267" s="157">
        <f t="shared" si="21"/>
        <v>0</v>
      </c>
      <c r="L267" s="157">
        <f t="shared" si="23"/>
        <v>0</v>
      </c>
    </row>
    <row r="268" spans="1:12" ht="18.75" customHeight="1">
      <c r="A268" s="33">
        <v>13</v>
      </c>
      <c r="B268" s="36"/>
      <c r="C268" s="36"/>
      <c r="D268" s="517"/>
      <c r="E268" s="518"/>
      <c r="F268" s="518"/>
      <c r="G268" s="519"/>
      <c r="H268" s="37"/>
      <c r="I268" s="37"/>
      <c r="J268" s="156" t="str">
        <f t="shared" si="22"/>
        <v/>
      </c>
      <c r="K268" s="157">
        <f t="shared" si="21"/>
        <v>0</v>
      </c>
      <c r="L268" s="157">
        <f t="shared" si="23"/>
        <v>0</v>
      </c>
    </row>
    <row r="269" spans="1:12" ht="18.75" customHeight="1">
      <c r="A269" s="33">
        <v>14</v>
      </c>
      <c r="B269" s="36"/>
      <c r="C269" s="36"/>
      <c r="D269" s="517"/>
      <c r="E269" s="518"/>
      <c r="F269" s="518"/>
      <c r="G269" s="519"/>
      <c r="H269" s="37"/>
      <c r="I269" s="37"/>
      <c r="J269" s="156" t="str">
        <f t="shared" si="22"/>
        <v/>
      </c>
      <c r="K269" s="157">
        <f t="shared" si="21"/>
        <v>0</v>
      </c>
      <c r="L269" s="157">
        <f t="shared" si="23"/>
        <v>0</v>
      </c>
    </row>
    <row r="270" spans="1:12" ht="18.75" customHeight="1">
      <c r="A270" s="33">
        <v>15</v>
      </c>
      <c r="B270" s="36"/>
      <c r="C270" s="36"/>
      <c r="D270" s="517"/>
      <c r="E270" s="518"/>
      <c r="F270" s="518"/>
      <c r="G270" s="519"/>
      <c r="H270" s="37"/>
      <c r="I270" s="37"/>
      <c r="J270" s="156" t="str">
        <f t="shared" si="22"/>
        <v/>
      </c>
      <c r="K270" s="157">
        <f t="shared" si="21"/>
        <v>0</v>
      </c>
      <c r="L270" s="157">
        <f t="shared" si="23"/>
        <v>0</v>
      </c>
    </row>
    <row r="271" spans="1:12" ht="18.75" customHeight="1">
      <c r="A271" s="33">
        <v>16</v>
      </c>
      <c r="B271" s="36"/>
      <c r="C271" s="36"/>
      <c r="D271" s="517"/>
      <c r="E271" s="518"/>
      <c r="F271" s="518"/>
      <c r="G271" s="519"/>
      <c r="H271" s="37"/>
      <c r="I271" s="37"/>
      <c r="J271" s="156" t="str">
        <f t="shared" si="22"/>
        <v/>
      </c>
      <c r="K271" s="157">
        <f t="shared" si="21"/>
        <v>0</v>
      </c>
      <c r="L271" s="157">
        <f t="shared" si="23"/>
        <v>0</v>
      </c>
    </row>
    <row r="272" spans="1:12" ht="18.75" customHeight="1">
      <c r="A272" s="33">
        <v>17</v>
      </c>
      <c r="B272" s="36"/>
      <c r="C272" s="36"/>
      <c r="D272" s="517"/>
      <c r="E272" s="518"/>
      <c r="F272" s="518"/>
      <c r="G272" s="519"/>
      <c r="H272" s="37"/>
      <c r="I272" s="37"/>
      <c r="J272" s="156" t="str">
        <f t="shared" si="22"/>
        <v/>
      </c>
      <c r="K272" s="157">
        <f t="shared" si="21"/>
        <v>0</v>
      </c>
      <c r="L272" s="157">
        <f t="shared" si="23"/>
        <v>0</v>
      </c>
    </row>
    <row r="273" spans="1:12" ht="18.75" customHeight="1">
      <c r="A273" s="33">
        <v>18</v>
      </c>
      <c r="B273" s="36"/>
      <c r="C273" s="36"/>
      <c r="D273" s="517"/>
      <c r="E273" s="518"/>
      <c r="F273" s="518"/>
      <c r="G273" s="519"/>
      <c r="H273" s="37"/>
      <c r="I273" s="37"/>
      <c r="J273" s="156" t="str">
        <f t="shared" si="22"/>
        <v/>
      </c>
      <c r="K273" s="157">
        <f t="shared" si="21"/>
        <v>0</v>
      </c>
      <c r="L273" s="157">
        <f t="shared" si="23"/>
        <v>0</v>
      </c>
    </row>
    <row r="274" spans="1:12" ht="18.75" customHeight="1">
      <c r="A274" s="33">
        <v>19</v>
      </c>
      <c r="B274" s="36"/>
      <c r="C274" s="36"/>
      <c r="D274" s="517"/>
      <c r="E274" s="518"/>
      <c r="F274" s="518"/>
      <c r="G274" s="519"/>
      <c r="H274" s="37"/>
      <c r="I274" s="37"/>
      <c r="J274" s="156" t="str">
        <f t="shared" si="22"/>
        <v/>
      </c>
      <c r="K274" s="157">
        <f t="shared" si="21"/>
        <v>0</v>
      </c>
      <c r="L274" s="157">
        <f t="shared" si="23"/>
        <v>0</v>
      </c>
    </row>
    <row r="275" spans="1:12" ht="18.75" customHeight="1">
      <c r="A275" s="33">
        <v>20</v>
      </c>
      <c r="B275" s="36"/>
      <c r="C275" s="36"/>
      <c r="D275" s="517"/>
      <c r="E275" s="518"/>
      <c r="F275" s="518"/>
      <c r="G275" s="519"/>
      <c r="H275" s="37"/>
      <c r="I275" s="37"/>
      <c r="J275" s="156" t="str">
        <f t="shared" si="22"/>
        <v/>
      </c>
      <c r="K275" s="157">
        <f t="shared" si="21"/>
        <v>0</v>
      </c>
      <c r="L275" s="157">
        <f t="shared" si="23"/>
        <v>0</v>
      </c>
    </row>
    <row r="276" spans="1:12" ht="18.75" customHeight="1">
      <c r="A276" s="33">
        <v>21</v>
      </c>
      <c r="B276" s="36"/>
      <c r="C276" s="36"/>
      <c r="D276" s="517"/>
      <c r="E276" s="518"/>
      <c r="F276" s="518"/>
      <c r="G276" s="519"/>
      <c r="H276" s="37"/>
      <c r="I276" s="37"/>
      <c r="J276" s="156" t="str">
        <f t="shared" si="22"/>
        <v/>
      </c>
      <c r="K276" s="157">
        <f t="shared" si="21"/>
        <v>0</v>
      </c>
      <c r="L276" s="157">
        <f t="shared" si="23"/>
        <v>0</v>
      </c>
    </row>
    <row r="277" spans="1:12" ht="18.75" customHeight="1">
      <c r="A277" s="33">
        <v>22</v>
      </c>
      <c r="B277" s="36"/>
      <c r="C277" s="36"/>
      <c r="D277" s="517"/>
      <c r="E277" s="518"/>
      <c r="F277" s="518"/>
      <c r="G277" s="519"/>
      <c r="H277" s="37"/>
      <c r="I277" s="37"/>
      <c r="J277" s="156" t="str">
        <f t="shared" si="22"/>
        <v/>
      </c>
      <c r="K277" s="157">
        <f t="shared" si="21"/>
        <v>0</v>
      </c>
      <c r="L277" s="157">
        <f t="shared" si="23"/>
        <v>0</v>
      </c>
    </row>
    <row r="278" spans="1:12" ht="18.75" customHeight="1">
      <c r="A278" s="33">
        <v>23</v>
      </c>
      <c r="B278" s="36"/>
      <c r="C278" s="36"/>
      <c r="D278" s="517"/>
      <c r="E278" s="518"/>
      <c r="F278" s="518"/>
      <c r="G278" s="519"/>
      <c r="H278" s="37"/>
      <c r="I278" s="37"/>
      <c r="J278" s="156" t="str">
        <f t="shared" si="22"/>
        <v/>
      </c>
      <c r="K278" s="157">
        <f t="shared" si="21"/>
        <v>0</v>
      </c>
      <c r="L278" s="157">
        <f t="shared" si="23"/>
        <v>0</v>
      </c>
    </row>
    <row r="279" spans="1:12" ht="18.75" customHeight="1">
      <c r="A279" s="33">
        <v>24</v>
      </c>
      <c r="B279" s="36"/>
      <c r="C279" s="36"/>
      <c r="D279" s="517"/>
      <c r="E279" s="518"/>
      <c r="F279" s="518"/>
      <c r="G279" s="519"/>
      <c r="H279" s="38"/>
      <c r="I279" s="37"/>
      <c r="J279" s="156" t="str">
        <f t="shared" si="22"/>
        <v/>
      </c>
      <c r="K279" s="157">
        <f t="shared" si="21"/>
        <v>0</v>
      </c>
      <c r="L279" s="157">
        <f t="shared" si="23"/>
        <v>0</v>
      </c>
    </row>
    <row r="280" spans="1:12" ht="18.75" customHeight="1">
      <c r="A280" s="33">
        <v>25</v>
      </c>
      <c r="B280" s="36"/>
      <c r="C280" s="36"/>
      <c r="D280" s="517"/>
      <c r="E280" s="518"/>
      <c r="F280" s="518"/>
      <c r="G280" s="519"/>
      <c r="H280" s="38"/>
      <c r="I280" s="37"/>
      <c r="J280" s="156" t="str">
        <f t="shared" si="22"/>
        <v/>
      </c>
      <c r="K280" s="157">
        <f t="shared" si="21"/>
        <v>0</v>
      </c>
      <c r="L280" s="157">
        <f t="shared" si="23"/>
        <v>0</v>
      </c>
    </row>
    <row r="281" spans="1:12" ht="18.75" customHeight="1">
      <c r="A281" s="33">
        <v>26</v>
      </c>
      <c r="B281" s="36"/>
      <c r="C281" s="36"/>
      <c r="D281" s="517"/>
      <c r="E281" s="518"/>
      <c r="F281" s="518"/>
      <c r="G281" s="519"/>
      <c r="H281" s="38"/>
      <c r="I281" s="37"/>
      <c r="J281" s="156" t="str">
        <f t="shared" si="22"/>
        <v/>
      </c>
      <c r="K281" s="157">
        <f t="shared" si="21"/>
        <v>0</v>
      </c>
      <c r="L281" s="157">
        <f t="shared" si="23"/>
        <v>0</v>
      </c>
    </row>
    <row r="282" spans="1:12" ht="18.75" customHeight="1">
      <c r="A282" s="33">
        <v>27</v>
      </c>
      <c r="B282" s="36"/>
      <c r="C282" s="36"/>
      <c r="D282" s="517"/>
      <c r="E282" s="518"/>
      <c r="F282" s="518"/>
      <c r="G282" s="519"/>
      <c r="H282" s="38"/>
      <c r="I282" s="37"/>
      <c r="J282" s="156" t="str">
        <f t="shared" si="22"/>
        <v/>
      </c>
      <c r="K282" s="157">
        <f t="shared" si="21"/>
        <v>0</v>
      </c>
      <c r="L282" s="157">
        <f t="shared" si="23"/>
        <v>0</v>
      </c>
    </row>
    <row r="283" spans="1:12" ht="18.75" customHeight="1">
      <c r="A283" s="33">
        <v>28</v>
      </c>
      <c r="B283" s="36"/>
      <c r="C283" s="36"/>
      <c r="D283" s="517"/>
      <c r="E283" s="518"/>
      <c r="F283" s="518"/>
      <c r="G283" s="519"/>
      <c r="H283" s="38"/>
      <c r="I283" s="37"/>
      <c r="J283" s="156" t="str">
        <f t="shared" si="22"/>
        <v/>
      </c>
      <c r="K283" s="157">
        <f t="shared" si="21"/>
        <v>0</v>
      </c>
      <c r="L283" s="157">
        <f t="shared" si="23"/>
        <v>0</v>
      </c>
    </row>
    <row r="284" spans="1:12" ht="18.75" customHeight="1">
      <c r="A284" s="33">
        <v>29</v>
      </c>
      <c r="B284" s="36"/>
      <c r="C284" s="36"/>
      <c r="D284" s="517"/>
      <c r="E284" s="518"/>
      <c r="F284" s="518"/>
      <c r="G284" s="519"/>
      <c r="H284" s="38"/>
      <c r="I284" s="37"/>
      <c r="J284" s="156" t="str">
        <f t="shared" si="22"/>
        <v/>
      </c>
      <c r="K284" s="157">
        <f t="shared" si="21"/>
        <v>0</v>
      </c>
      <c r="L284" s="157">
        <f t="shared" si="23"/>
        <v>0</v>
      </c>
    </row>
    <row r="285" spans="1:12" ht="18.75" customHeight="1">
      <c r="A285" s="33">
        <v>30</v>
      </c>
      <c r="B285" s="36"/>
      <c r="C285" s="36"/>
      <c r="D285" s="517"/>
      <c r="E285" s="518"/>
      <c r="F285" s="518"/>
      <c r="G285" s="519"/>
      <c r="H285" s="37"/>
      <c r="I285" s="37"/>
      <c r="J285" s="156" t="str">
        <f t="shared" si="22"/>
        <v/>
      </c>
      <c r="K285" s="157">
        <f t="shared" si="21"/>
        <v>0</v>
      </c>
      <c r="L285" s="157">
        <f t="shared" si="23"/>
        <v>0</v>
      </c>
    </row>
    <row r="286" spans="1:12" ht="21.75" customHeight="1">
      <c r="A286" s="3"/>
      <c r="B286" s="4">
        <f>GİRİŞ!F17</f>
        <v>0</v>
      </c>
      <c r="C286" s="4"/>
      <c r="D286" s="4" t="s">
        <v>214</v>
      </c>
      <c r="E286" s="4"/>
      <c r="F286" s="4"/>
      <c r="G286" s="4"/>
      <c r="H286" s="6" t="s">
        <v>52</v>
      </c>
      <c r="I286" s="5">
        <f>SUM(I256:I285)</f>
        <v>0</v>
      </c>
      <c r="J286" s="156">
        <f>SUM(J256:J285)</f>
        <v>0</v>
      </c>
      <c r="K286" s="156">
        <f>SUM(K256:K285)</f>
        <v>0</v>
      </c>
      <c r="L286" s="158">
        <f>SUM(L256:L285)</f>
        <v>0</v>
      </c>
    </row>
    <row r="287" spans="1:12">
      <c r="I287" s="158">
        <f>(I286*80)/100</f>
        <v>0</v>
      </c>
      <c r="J287" s="156"/>
      <c r="K287" s="156"/>
      <c r="L287" s="158"/>
    </row>
    <row r="288" spans="1:12" ht="12.75" customHeight="1">
      <c r="J288" s="158"/>
      <c r="K288" s="158"/>
      <c r="L288" s="158"/>
    </row>
    <row r="289" spans="1:12" ht="33" customHeight="1">
      <c r="A289" s="31"/>
      <c r="B289" s="32"/>
      <c r="C289" s="6">
        <f>B292</f>
        <v>0</v>
      </c>
      <c r="D289" s="257" t="s">
        <v>51</v>
      </c>
      <c r="E289" s="516">
        <f>GİRİŞ!I18</f>
        <v>0</v>
      </c>
      <c r="F289" s="516"/>
      <c r="G289" s="516"/>
      <c r="H289" s="258" t="s">
        <v>208</v>
      </c>
      <c r="I289" s="259"/>
      <c r="J289" s="158"/>
      <c r="K289" s="158"/>
      <c r="L289" s="158"/>
    </row>
    <row r="290" spans="1:12" ht="17.25" customHeight="1">
      <c r="A290" s="529" t="s">
        <v>49</v>
      </c>
      <c r="B290" s="529"/>
      <c r="C290" s="529"/>
      <c r="D290" s="529"/>
      <c r="E290" s="523">
        <f>GİRİŞ!H18</f>
        <v>0</v>
      </c>
      <c r="F290" s="524"/>
      <c r="G290" s="524"/>
      <c r="H290" s="524"/>
      <c r="I290" s="525"/>
      <c r="J290" s="158"/>
      <c r="K290" s="158"/>
      <c r="L290" s="158"/>
    </row>
    <row r="291" spans="1:12" ht="32.25" customHeight="1">
      <c r="A291" s="34" t="s">
        <v>48</v>
      </c>
      <c r="B291" s="34" t="s">
        <v>46</v>
      </c>
      <c r="C291" s="35" t="s">
        <v>12</v>
      </c>
      <c r="D291" s="526" t="s">
        <v>8</v>
      </c>
      <c r="E291" s="527"/>
      <c r="F291" s="527"/>
      <c r="G291" s="528"/>
      <c r="H291" s="34" t="s">
        <v>47</v>
      </c>
      <c r="I291" s="34" t="s">
        <v>38</v>
      </c>
      <c r="J291" s="158"/>
      <c r="K291" s="158"/>
      <c r="L291" s="158"/>
    </row>
    <row r="292" spans="1:12" ht="18.75" customHeight="1">
      <c r="A292" s="33">
        <v>1</v>
      </c>
      <c r="B292" s="33">
        <f>GİRİŞ!E18</f>
        <v>0</v>
      </c>
      <c r="C292" s="36"/>
      <c r="D292" s="517"/>
      <c r="E292" s="518"/>
      <c r="F292" s="518"/>
      <c r="G292" s="519"/>
      <c r="H292" s="147"/>
      <c r="I292" s="37"/>
      <c r="J292" s="156" t="str">
        <f>IF(D292="","",1)</f>
        <v/>
      </c>
      <c r="K292" s="157">
        <f t="shared" ref="K292:K321" si="24">IF(H292="KONTENJAN",1,0)</f>
        <v>0</v>
      </c>
      <c r="L292" s="157">
        <f>IF(H292="İNDİRİMLİ",1,0)</f>
        <v>0</v>
      </c>
    </row>
    <row r="293" spans="1:12" ht="18.75" customHeight="1">
      <c r="A293" s="33">
        <v>2</v>
      </c>
      <c r="B293" s="36"/>
      <c r="C293" s="36"/>
      <c r="D293" s="517"/>
      <c r="E293" s="518"/>
      <c r="F293" s="518"/>
      <c r="G293" s="519"/>
      <c r="H293" s="37"/>
      <c r="I293" s="37"/>
      <c r="J293" s="156" t="str">
        <f t="shared" ref="J293:J321" si="25">IF(D293="","",1)</f>
        <v/>
      </c>
      <c r="K293" s="157">
        <f t="shared" si="24"/>
        <v>0</v>
      </c>
      <c r="L293" s="157">
        <f t="shared" ref="L293:L321" si="26">IF(H293="İNDİRİMLİ",1,0)</f>
        <v>0</v>
      </c>
    </row>
    <row r="294" spans="1:12" ht="18.75" customHeight="1">
      <c r="A294" s="33">
        <v>3</v>
      </c>
      <c r="B294" s="36"/>
      <c r="C294" s="36"/>
      <c r="D294" s="517"/>
      <c r="E294" s="518"/>
      <c r="F294" s="518"/>
      <c r="G294" s="519"/>
      <c r="H294" s="37"/>
      <c r="I294" s="37"/>
      <c r="J294" s="156" t="str">
        <f t="shared" si="25"/>
        <v/>
      </c>
      <c r="K294" s="157">
        <f t="shared" si="24"/>
        <v>0</v>
      </c>
      <c r="L294" s="157">
        <f t="shared" si="26"/>
        <v>0</v>
      </c>
    </row>
    <row r="295" spans="1:12" ht="18.75" customHeight="1">
      <c r="A295" s="33">
        <v>4</v>
      </c>
      <c r="B295" s="36"/>
      <c r="C295" s="36"/>
      <c r="D295" s="517"/>
      <c r="E295" s="518"/>
      <c r="F295" s="518"/>
      <c r="G295" s="519"/>
      <c r="H295" s="37"/>
      <c r="I295" s="37"/>
      <c r="J295" s="156" t="str">
        <f t="shared" si="25"/>
        <v/>
      </c>
      <c r="K295" s="157">
        <f t="shared" si="24"/>
        <v>0</v>
      </c>
      <c r="L295" s="157">
        <f t="shared" si="26"/>
        <v>0</v>
      </c>
    </row>
    <row r="296" spans="1:12" ht="18.75" customHeight="1">
      <c r="A296" s="33">
        <v>5</v>
      </c>
      <c r="B296" s="36"/>
      <c r="C296" s="36"/>
      <c r="D296" s="517"/>
      <c r="E296" s="518"/>
      <c r="F296" s="518"/>
      <c r="G296" s="519"/>
      <c r="H296" s="37"/>
      <c r="I296" s="37"/>
      <c r="J296" s="156" t="str">
        <f t="shared" si="25"/>
        <v/>
      </c>
      <c r="K296" s="157">
        <f t="shared" si="24"/>
        <v>0</v>
      </c>
      <c r="L296" s="157">
        <f t="shared" si="26"/>
        <v>0</v>
      </c>
    </row>
    <row r="297" spans="1:12" ht="18.75" customHeight="1">
      <c r="A297" s="33">
        <v>6</v>
      </c>
      <c r="B297" s="36"/>
      <c r="C297" s="36"/>
      <c r="D297" s="517"/>
      <c r="E297" s="518"/>
      <c r="F297" s="518"/>
      <c r="G297" s="519"/>
      <c r="H297" s="37"/>
      <c r="I297" s="37"/>
      <c r="J297" s="156" t="str">
        <f t="shared" si="25"/>
        <v/>
      </c>
      <c r="K297" s="157">
        <f t="shared" si="24"/>
        <v>0</v>
      </c>
      <c r="L297" s="157">
        <f t="shared" si="26"/>
        <v>0</v>
      </c>
    </row>
    <row r="298" spans="1:12" ht="18.75" customHeight="1">
      <c r="A298" s="33">
        <v>7</v>
      </c>
      <c r="B298" s="36"/>
      <c r="C298" s="36"/>
      <c r="D298" s="517"/>
      <c r="E298" s="518"/>
      <c r="F298" s="518"/>
      <c r="G298" s="519"/>
      <c r="H298" s="37"/>
      <c r="I298" s="37"/>
      <c r="J298" s="156" t="str">
        <f t="shared" si="25"/>
        <v/>
      </c>
      <c r="K298" s="157">
        <f t="shared" si="24"/>
        <v>0</v>
      </c>
      <c r="L298" s="157">
        <f t="shared" si="26"/>
        <v>0</v>
      </c>
    </row>
    <row r="299" spans="1:12" ht="18.75" customHeight="1">
      <c r="A299" s="33">
        <v>8</v>
      </c>
      <c r="B299" s="36"/>
      <c r="C299" s="36"/>
      <c r="D299" s="517"/>
      <c r="E299" s="518"/>
      <c r="F299" s="518"/>
      <c r="G299" s="519"/>
      <c r="H299" s="37"/>
      <c r="I299" s="37"/>
      <c r="J299" s="156" t="str">
        <f t="shared" si="25"/>
        <v/>
      </c>
      <c r="K299" s="157">
        <f t="shared" si="24"/>
        <v>0</v>
      </c>
      <c r="L299" s="157">
        <f t="shared" si="26"/>
        <v>0</v>
      </c>
    </row>
    <row r="300" spans="1:12" ht="18.75" customHeight="1">
      <c r="A300" s="33">
        <v>9</v>
      </c>
      <c r="B300" s="36"/>
      <c r="C300" s="36"/>
      <c r="D300" s="517"/>
      <c r="E300" s="518"/>
      <c r="F300" s="518"/>
      <c r="G300" s="519"/>
      <c r="H300" s="37"/>
      <c r="I300" s="37"/>
      <c r="J300" s="156" t="str">
        <f t="shared" si="25"/>
        <v/>
      </c>
      <c r="K300" s="157">
        <f t="shared" si="24"/>
        <v>0</v>
      </c>
      <c r="L300" s="157">
        <f t="shared" si="26"/>
        <v>0</v>
      </c>
    </row>
    <row r="301" spans="1:12" ht="18.75" customHeight="1">
      <c r="A301" s="33">
        <v>10</v>
      </c>
      <c r="B301" s="36"/>
      <c r="C301" s="36"/>
      <c r="D301" s="517"/>
      <c r="E301" s="518"/>
      <c r="F301" s="518"/>
      <c r="G301" s="519"/>
      <c r="H301" s="37"/>
      <c r="I301" s="37"/>
      <c r="J301" s="156" t="str">
        <f t="shared" si="25"/>
        <v/>
      </c>
      <c r="K301" s="157">
        <f t="shared" si="24"/>
        <v>0</v>
      </c>
      <c r="L301" s="157">
        <f t="shared" si="26"/>
        <v>0</v>
      </c>
    </row>
    <row r="302" spans="1:12" ht="18.75" customHeight="1">
      <c r="A302" s="33">
        <v>11</v>
      </c>
      <c r="B302" s="36"/>
      <c r="C302" s="36"/>
      <c r="D302" s="517"/>
      <c r="E302" s="518"/>
      <c r="F302" s="518"/>
      <c r="G302" s="519"/>
      <c r="H302" s="37"/>
      <c r="I302" s="37"/>
      <c r="J302" s="156" t="str">
        <f t="shared" si="25"/>
        <v/>
      </c>
      <c r="K302" s="157">
        <f t="shared" si="24"/>
        <v>0</v>
      </c>
      <c r="L302" s="157">
        <f t="shared" si="26"/>
        <v>0</v>
      </c>
    </row>
    <row r="303" spans="1:12" ht="18.75" customHeight="1">
      <c r="A303" s="33">
        <v>12</v>
      </c>
      <c r="B303" s="36"/>
      <c r="C303" s="36"/>
      <c r="D303" s="517"/>
      <c r="E303" s="518"/>
      <c r="F303" s="518"/>
      <c r="G303" s="519"/>
      <c r="H303" s="37"/>
      <c r="I303" s="37"/>
      <c r="J303" s="156" t="str">
        <f t="shared" si="25"/>
        <v/>
      </c>
      <c r="K303" s="157">
        <f t="shared" si="24"/>
        <v>0</v>
      </c>
      <c r="L303" s="157">
        <f t="shared" si="26"/>
        <v>0</v>
      </c>
    </row>
    <row r="304" spans="1:12" ht="18.75" customHeight="1">
      <c r="A304" s="33">
        <v>13</v>
      </c>
      <c r="B304" s="36"/>
      <c r="C304" s="36"/>
      <c r="D304" s="517"/>
      <c r="E304" s="518"/>
      <c r="F304" s="518"/>
      <c r="G304" s="519"/>
      <c r="H304" s="37"/>
      <c r="I304" s="37"/>
      <c r="J304" s="156" t="str">
        <f t="shared" si="25"/>
        <v/>
      </c>
      <c r="K304" s="157">
        <f t="shared" si="24"/>
        <v>0</v>
      </c>
      <c r="L304" s="157">
        <f t="shared" si="26"/>
        <v>0</v>
      </c>
    </row>
    <row r="305" spans="1:12" ht="18.75" customHeight="1">
      <c r="A305" s="33">
        <v>14</v>
      </c>
      <c r="B305" s="36"/>
      <c r="C305" s="36"/>
      <c r="D305" s="517"/>
      <c r="E305" s="518"/>
      <c r="F305" s="518"/>
      <c r="G305" s="519"/>
      <c r="H305" s="37"/>
      <c r="I305" s="37"/>
      <c r="J305" s="156" t="str">
        <f t="shared" si="25"/>
        <v/>
      </c>
      <c r="K305" s="157">
        <f t="shared" si="24"/>
        <v>0</v>
      </c>
      <c r="L305" s="157">
        <f t="shared" si="26"/>
        <v>0</v>
      </c>
    </row>
    <row r="306" spans="1:12" ht="18.75" customHeight="1">
      <c r="A306" s="33">
        <v>15</v>
      </c>
      <c r="B306" s="36"/>
      <c r="C306" s="36"/>
      <c r="D306" s="517"/>
      <c r="E306" s="518"/>
      <c r="F306" s="518"/>
      <c r="G306" s="519"/>
      <c r="H306" s="37"/>
      <c r="I306" s="37"/>
      <c r="J306" s="156" t="str">
        <f t="shared" si="25"/>
        <v/>
      </c>
      <c r="K306" s="157">
        <f t="shared" si="24"/>
        <v>0</v>
      </c>
      <c r="L306" s="157">
        <f t="shared" si="26"/>
        <v>0</v>
      </c>
    </row>
    <row r="307" spans="1:12" ht="18.75" customHeight="1">
      <c r="A307" s="33">
        <v>16</v>
      </c>
      <c r="B307" s="36"/>
      <c r="C307" s="36"/>
      <c r="D307" s="517"/>
      <c r="E307" s="518"/>
      <c r="F307" s="518"/>
      <c r="G307" s="519"/>
      <c r="H307" s="37"/>
      <c r="I307" s="37"/>
      <c r="J307" s="156" t="str">
        <f t="shared" si="25"/>
        <v/>
      </c>
      <c r="K307" s="157">
        <f t="shared" si="24"/>
        <v>0</v>
      </c>
      <c r="L307" s="157">
        <f t="shared" si="26"/>
        <v>0</v>
      </c>
    </row>
    <row r="308" spans="1:12" ht="18.75" customHeight="1">
      <c r="A308" s="33">
        <v>17</v>
      </c>
      <c r="B308" s="36"/>
      <c r="C308" s="36"/>
      <c r="D308" s="517"/>
      <c r="E308" s="518"/>
      <c r="F308" s="518"/>
      <c r="G308" s="519"/>
      <c r="H308" s="37"/>
      <c r="I308" s="37"/>
      <c r="J308" s="156" t="str">
        <f t="shared" si="25"/>
        <v/>
      </c>
      <c r="K308" s="157">
        <f t="shared" si="24"/>
        <v>0</v>
      </c>
      <c r="L308" s="157">
        <f t="shared" si="26"/>
        <v>0</v>
      </c>
    </row>
    <row r="309" spans="1:12" ht="18.75" customHeight="1">
      <c r="A309" s="33">
        <v>18</v>
      </c>
      <c r="B309" s="36"/>
      <c r="C309" s="36"/>
      <c r="D309" s="517"/>
      <c r="E309" s="518"/>
      <c r="F309" s="518"/>
      <c r="G309" s="519"/>
      <c r="H309" s="37"/>
      <c r="I309" s="37"/>
      <c r="J309" s="156" t="str">
        <f t="shared" si="25"/>
        <v/>
      </c>
      <c r="K309" s="157">
        <f t="shared" si="24"/>
        <v>0</v>
      </c>
      <c r="L309" s="157">
        <f t="shared" si="26"/>
        <v>0</v>
      </c>
    </row>
    <row r="310" spans="1:12" ht="18.75" customHeight="1">
      <c r="A310" s="33">
        <v>19</v>
      </c>
      <c r="B310" s="36"/>
      <c r="C310" s="36"/>
      <c r="D310" s="517"/>
      <c r="E310" s="518"/>
      <c r="F310" s="518"/>
      <c r="G310" s="519"/>
      <c r="H310" s="37"/>
      <c r="I310" s="37"/>
      <c r="J310" s="156" t="str">
        <f t="shared" si="25"/>
        <v/>
      </c>
      <c r="K310" s="157">
        <f t="shared" si="24"/>
        <v>0</v>
      </c>
      <c r="L310" s="157">
        <f t="shared" si="26"/>
        <v>0</v>
      </c>
    </row>
    <row r="311" spans="1:12" ht="18.75" customHeight="1">
      <c r="A311" s="33">
        <v>20</v>
      </c>
      <c r="B311" s="36"/>
      <c r="C311" s="36"/>
      <c r="D311" s="517"/>
      <c r="E311" s="518"/>
      <c r="F311" s="518"/>
      <c r="G311" s="519"/>
      <c r="H311" s="37"/>
      <c r="I311" s="37"/>
      <c r="J311" s="156" t="str">
        <f t="shared" si="25"/>
        <v/>
      </c>
      <c r="K311" s="157">
        <f t="shared" si="24"/>
        <v>0</v>
      </c>
      <c r="L311" s="157">
        <f t="shared" si="26"/>
        <v>0</v>
      </c>
    </row>
    <row r="312" spans="1:12" ht="18.75" customHeight="1">
      <c r="A312" s="33">
        <v>21</v>
      </c>
      <c r="B312" s="36"/>
      <c r="C312" s="36"/>
      <c r="D312" s="517"/>
      <c r="E312" s="518"/>
      <c r="F312" s="518"/>
      <c r="G312" s="519"/>
      <c r="H312" s="37"/>
      <c r="I312" s="37"/>
      <c r="J312" s="156" t="str">
        <f t="shared" si="25"/>
        <v/>
      </c>
      <c r="K312" s="157">
        <f t="shared" si="24"/>
        <v>0</v>
      </c>
      <c r="L312" s="157">
        <f t="shared" si="26"/>
        <v>0</v>
      </c>
    </row>
    <row r="313" spans="1:12" ht="18.75" customHeight="1">
      <c r="A313" s="33">
        <v>22</v>
      </c>
      <c r="B313" s="36"/>
      <c r="C313" s="36"/>
      <c r="D313" s="517"/>
      <c r="E313" s="518"/>
      <c r="F313" s="518"/>
      <c r="G313" s="519"/>
      <c r="H313" s="37"/>
      <c r="I313" s="37"/>
      <c r="J313" s="156" t="str">
        <f t="shared" si="25"/>
        <v/>
      </c>
      <c r="K313" s="157">
        <f t="shared" si="24"/>
        <v>0</v>
      </c>
      <c r="L313" s="157">
        <f t="shared" si="26"/>
        <v>0</v>
      </c>
    </row>
    <row r="314" spans="1:12" ht="18.75" customHeight="1">
      <c r="A314" s="33">
        <v>23</v>
      </c>
      <c r="B314" s="36"/>
      <c r="C314" s="36"/>
      <c r="D314" s="517"/>
      <c r="E314" s="518"/>
      <c r="F314" s="518"/>
      <c r="G314" s="519"/>
      <c r="H314" s="37"/>
      <c r="I314" s="37"/>
      <c r="J314" s="156" t="str">
        <f t="shared" si="25"/>
        <v/>
      </c>
      <c r="K314" s="157">
        <f t="shared" si="24"/>
        <v>0</v>
      </c>
      <c r="L314" s="157">
        <f t="shared" si="26"/>
        <v>0</v>
      </c>
    </row>
    <row r="315" spans="1:12" ht="18.75" customHeight="1">
      <c r="A315" s="33">
        <v>24</v>
      </c>
      <c r="B315" s="36"/>
      <c r="C315" s="36"/>
      <c r="D315" s="517"/>
      <c r="E315" s="518"/>
      <c r="F315" s="518"/>
      <c r="G315" s="519"/>
      <c r="H315" s="38"/>
      <c r="I315" s="37"/>
      <c r="J315" s="156" t="str">
        <f t="shared" si="25"/>
        <v/>
      </c>
      <c r="K315" s="157">
        <f t="shared" si="24"/>
        <v>0</v>
      </c>
      <c r="L315" s="157">
        <f t="shared" si="26"/>
        <v>0</v>
      </c>
    </row>
    <row r="316" spans="1:12" ht="18.75" customHeight="1">
      <c r="A316" s="33">
        <v>25</v>
      </c>
      <c r="B316" s="36"/>
      <c r="C316" s="36"/>
      <c r="D316" s="517"/>
      <c r="E316" s="518"/>
      <c r="F316" s="518"/>
      <c r="G316" s="519"/>
      <c r="H316" s="38"/>
      <c r="I316" s="37"/>
      <c r="J316" s="156" t="str">
        <f t="shared" si="25"/>
        <v/>
      </c>
      <c r="K316" s="157">
        <f t="shared" si="24"/>
        <v>0</v>
      </c>
      <c r="L316" s="157">
        <f t="shared" si="26"/>
        <v>0</v>
      </c>
    </row>
    <row r="317" spans="1:12" ht="18.75" customHeight="1">
      <c r="A317" s="33">
        <v>26</v>
      </c>
      <c r="B317" s="36"/>
      <c r="C317" s="36"/>
      <c r="D317" s="517"/>
      <c r="E317" s="518"/>
      <c r="F317" s="518"/>
      <c r="G317" s="519"/>
      <c r="H317" s="38"/>
      <c r="I317" s="37"/>
      <c r="J317" s="156" t="str">
        <f t="shared" si="25"/>
        <v/>
      </c>
      <c r="K317" s="157">
        <f t="shared" si="24"/>
        <v>0</v>
      </c>
      <c r="L317" s="157">
        <f t="shared" si="26"/>
        <v>0</v>
      </c>
    </row>
    <row r="318" spans="1:12" ht="18.75" customHeight="1">
      <c r="A318" s="33">
        <v>27</v>
      </c>
      <c r="B318" s="36"/>
      <c r="C318" s="36"/>
      <c r="D318" s="517"/>
      <c r="E318" s="518"/>
      <c r="F318" s="518"/>
      <c r="G318" s="519"/>
      <c r="H318" s="38"/>
      <c r="I318" s="37"/>
      <c r="J318" s="156" t="str">
        <f t="shared" si="25"/>
        <v/>
      </c>
      <c r="K318" s="157">
        <f t="shared" si="24"/>
        <v>0</v>
      </c>
      <c r="L318" s="157">
        <f t="shared" si="26"/>
        <v>0</v>
      </c>
    </row>
    <row r="319" spans="1:12" ht="18.75" customHeight="1">
      <c r="A319" s="33">
        <v>28</v>
      </c>
      <c r="B319" s="36"/>
      <c r="C319" s="36"/>
      <c r="D319" s="517"/>
      <c r="E319" s="518"/>
      <c r="F319" s="518"/>
      <c r="G319" s="519"/>
      <c r="H319" s="38"/>
      <c r="I319" s="37"/>
      <c r="J319" s="156" t="str">
        <f t="shared" si="25"/>
        <v/>
      </c>
      <c r="K319" s="157">
        <f t="shared" si="24"/>
        <v>0</v>
      </c>
      <c r="L319" s="157">
        <f t="shared" si="26"/>
        <v>0</v>
      </c>
    </row>
    <row r="320" spans="1:12" ht="18.75" customHeight="1">
      <c r="A320" s="33">
        <v>29</v>
      </c>
      <c r="B320" s="36"/>
      <c r="C320" s="36"/>
      <c r="D320" s="517"/>
      <c r="E320" s="518"/>
      <c r="F320" s="518"/>
      <c r="G320" s="519"/>
      <c r="H320" s="38"/>
      <c r="I320" s="37"/>
      <c r="J320" s="156" t="str">
        <f t="shared" si="25"/>
        <v/>
      </c>
      <c r="K320" s="157">
        <f t="shared" si="24"/>
        <v>0</v>
      </c>
      <c r="L320" s="157">
        <f t="shared" si="26"/>
        <v>0</v>
      </c>
    </row>
    <row r="321" spans="1:12" ht="18.75" customHeight="1">
      <c r="A321" s="33">
        <v>30</v>
      </c>
      <c r="B321" s="36"/>
      <c r="C321" s="36"/>
      <c r="D321" s="517"/>
      <c r="E321" s="518"/>
      <c r="F321" s="518"/>
      <c r="G321" s="519"/>
      <c r="H321" s="37"/>
      <c r="I321" s="37"/>
      <c r="J321" s="156" t="str">
        <f t="shared" si="25"/>
        <v/>
      </c>
      <c r="K321" s="157">
        <f t="shared" si="24"/>
        <v>0</v>
      </c>
      <c r="L321" s="157">
        <f t="shared" si="26"/>
        <v>0</v>
      </c>
    </row>
    <row r="322" spans="1:12" ht="21.75" customHeight="1">
      <c r="A322" s="3"/>
      <c r="B322" s="4">
        <f>GİRİŞ!F18</f>
        <v>0</v>
      </c>
      <c r="C322" s="4"/>
      <c r="D322" s="4" t="s">
        <v>214</v>
      </c>
      <c r="E322" s="4"/>
      <c r="F322" s="4"/>
      <c r="G322" s="4"/>
      <c r="H322" s="6" t="s">
        <v>52</v>
      </c>
      <c r="I322" s="5">
        <f>SUM(I292:I321)</f>
        <v>0</v>
      </c>
      <c r="J322" s="156">
        <f>SUM(J292:J321)</f>
        <v>0</v>
      </c>
      <c r="K322" s="156">
        <f>SUM(K292:K321)</f>
        <v>0</v>
      </c>
      <c r="L322" s="158">
        <f>SUM(L292:L321)</f>
        <v>0</v>
      </c>
    </row>
    <row r="323" spans="1:12">
      <c r="I323" s="158">
        <f>(I322*80)/100</f>
        <v>0</v>
      </c>
      <c r="J323" s="156"/>
      <c r="K323" s="156"/>
      <c r="L323" s="158"/>
    </row>
    <row r="324" spans="1:12">
      <c r="J324" s="158"/>
      <c r="K324" s="158"/>
      <c r="L324" s="158"/>
    </row>
    <row r="325" spans="1:12" ht="33" customHeight="1">
      <c r="A325" s="31"/>
      <c r="B325" s="32"/>
      <c r="C325" s="6">
        <f>B328</f>
        <v>0</v>
      </c>
      <c r="D325" s="257" t="s">
        <v>51</v>
      </c>
      <c r="E325" s="516">
        <f>GİRİŞ!I19</f>
        <v>0</v>
      </c>
      <c r="F325" s="516"/>
      <c r="G325" s="516"/>
      <c r="H325" s="258" t="s">
        <v>208</v>
      </c>
      <c r="I325" s="259"/>
      <c r="J325" s="158"/>
      <c r="K325" s="158"/>
      <c r="L325" s="158"/>
    </row>
    <row r="326" spans="1:12" ht="17.25" customHeight="1">
      <c r="A326" s="529" t="s">
        <v>49</v>
      </c>
      <c r="B326" s="529"/>
      <c r="C326" s="529"/>
      <c r="D326" s="529"/>
      <c r="E326" s="523">
        <f>GİRİŞ!H19</f>
        <v>0</v>
      </c>
      <c r="F326" s="524"/>
      <c r="G326" s="524"/>
      <c r="H326" s="524"/>
      <c r="I326" s="525"/>
      <c r="J326" s="158"/>
      <c r="K326" s="158"/>
      <c r="L326" s="158"/>
    </row>
    <row r="327" spans="1:12" ht="32.25" customHeight="1">
      <c r="A327" s="34" t="s">
        <v>48</v>
      </c>
      <c r="B327" s="34" t="s">
        <v>46</v>
      </c>
      <c r="C327" s="35" t="s">
        <v>12</v>
      </c>
      <c r="D327" s="526" t="s">
        <v>8</v>
      </c>
      <c r="E327" s="527"/>
      <c r="F327" s="527"/>
      <c r="G327" s="528"/>
      <c r="H327" s="34" t="s">
        <v>47</v>
      </c>
      <c r="I327" s="34" t="s">
        <v>38</v>
      </c>
      <c r="J327" s="158"/>
      <c r="K327" s="158"/>
      <c r="L327" s="158"/>
    </row>
    <row r="328" spans="1:12" ht="18.75" customHeight="1">
      <c r="A328" s="33">
        <v>1</v>
      </c>
      <c r="B328" s="33">
        <f>GİRİŞ!E19</f>
        <v>0</v>
      </c>
      <c r="C328" s="36"/>
      <c r="D328" s="517"/>
      <c r="E328" s="518"/>
      <c r="F328" s="518"/>
      <c r="G328" s="519"/>
      <c r="H328" s="147"/>
      <c r="I328" s="37"/>
      <c r="J328" s="156" t="str">
        <f>IF(D328="","",1)</f>
        <v/>
      </c>
      <c r="K328" s="157">
        <f t="shared" ref="K328:K357" si="27">IF(H328="KONTENJAN",1,0)</f>
        <v>0</v>
      </c>
      <c r="L328" s="157">
        <f>IF(H328="İNDİRİMLİ",1,0)</f>
        <v>0</v>
      </c>
    </row>
    <row r="329" spans="1:12" ht="18.75" customHeight="1">
      <c r="A329" s="33">
        <v>2</v>
      </c>
      <c r="B329" s="36"/>
      <c r="C329" s="36"/>
      <c r="D329" s="517"/>
      <c r="E329" s="518"/>
      <c r="F329" s="518"/>
      <c r="G329" s="519"/>
      <c r="H329" s="37"/>
      <c r="I329" s="37"/>
      <c r="J329" s="156" t="str">
        <f t="shared" ref="J329:J357" si="28">IF(D329="","",1)</f>
        <v/>
      </c>
      <c r="K329" s="157">
        <f t="shared" si="27"/>
        <v>0</v>
      </c>
      <c r="L329" s="157">
        <f t="shared" ref="L329:L357" si="29">IF(H329="İNDİRİMLİ",1,0)</f>
        <v>0</v>
      </c>
    </row>
    <row r="330" spans="1:12" ht="18.75" customHeight="1">
      <c r="A330" s="33">
        <v>3</v>
      </c>
      <c r="B330" s="36"/>
      <c r="C330" s="36"/>
      <c r="D330" s="517"/>
      <c r="E330" s="518"/>
      <c r="F330" s="518"/>
      <c r="G330" s="519"/>
      <c r="H330" s="37"/>
      <c r="I330" s="37"/>
      <c r="J330" s="156" t="str">
        <f t="shared" si="28"/>
        <v/>
      </c>
      <c r="K330" s="157">
        <f t="shared" si="27"/>
        <v>0</v>
      </c>
      <c r="L330" s="157">
        <f t="shared" si="29"/>
        <v>0</v>
      </c>
    </row>
    <row r="331" spans="1:12" ht="18.75" customHeight="1">
      <c r="A331" s="33">
        <v>4</v>
      </c>
      <c r="B331" s="36"/>
      <c r="C331" s="36"/>
      <c r="D331" s="517"/>
      <c r="E331" s="518"/>
      <c r="F331" s="518"/>
      <c r="G331" s="519"/>
      <c r="H331" s="37"/>
      <c r="I331" s="37"/>
      <c r="J331" s="156" t="str">
        <f t="shared" si="28"/>
        <v/>
      </c>
      <c r="K331" s="157">
        <f t="shared" si="27"/>
        <v>0</v>
      </c>
      <c r="L331" s="157">
        <f t="shared" si="29"/>
        <v>0</v>
      </c>
    </row>
    <row r="332" spans="1:12" ht="18.75" customHeight="1">
      <c r="A332" s="33">
        <v>5</v>
      </c>
      <c r="B332" s="36"/>
      <c r="C332" s="36"/>
      <c r="D332" s="517"/>
      <c r="E332" s="518"/>
      <c r="F332" s="518"/>
      <c r="G332" s="519"/>
      <c r="H332" s="37"/>
      <c r="I332" s="37"/>
      <c r="J332" s="156" t="str">
        <f t="shared" si="28"/>
        <v/>
      </c>
      <c r="K332" s="157">
        <f t="shared" si="27"/>
        <v>0</v>
      </c>
      <c r="L332" s="157">
        <f t="shared" si="29"/>
        <v>0</v>
      </c>
    </row>
    <row r="333" spans="1:12" ht="18.75" customHeight="1">
      <c r="A333" s="33">
        <v>6</v>
      </c>
      <c r="B333" s="36"/>
      <c r="C333" s="36"/>
      <c r="D333" s="517"/>
      <c r="E333" s="518"/>
      <c r="F333" s="518"/>
      <c r="G333" s="519"/>
      <c r="H333" s="37"/>
      <c r="I333" s="37"/>
      <c r="J333" s="156" t="str">
        <f t="shared" si="28"/>
        <v/>
      </c>
      <c r="K333" s="157">
        <f t="shared" si="27"/>
        <v>0</v>
      </c>
      <c r="L333" s="157">
        <f t="shared" si="29"/>
        <v>0</v>
      </c>
    </row>
    <row r="334" spans="1:12" ht="18.75" customHeight="1">
      <c r="A334" s="33">
        <v>7</v>
      </c>
      <c r="B334" s="36"/>
      <c r="C334" s="36"/>
      <c r="D334" s="517"/>
      <c r="E334" s="518"/>
      <c r="F334" s="518"/>
      <c r="G334" s="519"/>
      <c r="H334" s="37"/>
      <c r="I334" s="37"/>
      <c r="J334" s="156" t="str">
        <f t="shared" si="28"/>
        <v/>
      </c>
      <c r="K334" s="157">
        <f t="shared" si="27"/>
        <v>0</v>
      </c>
      <c r="L334" s="157">
        <f t="shared" si="29"/>
        <v>0</v>
      </c>
    </row>
    <row r="335" spans="1:12" ht="18.75" customHeight="1">
      <c r="A335" s="33">
        <v>8</v>
      </c>
      <c r="B335" s="36"/>
      <c r="C335" s="36"/>
      <c r="D335" s="517"/>
      <c r="E335" s="518"/>
      <c r="F335" s="518"/>
      <c r="G335" s="519"/>
      <c r="H335" s="37"/>
      <c r="I335" s="37"/>
      <c r="J335" s="156" t="str">
        <f t="shared" si="28"/>
        <v/>
      </c>
      <c r="K335" s="157">
        <f t="shared" si="27"/>
        <v>0</v>
      </c>
      <c r="L335" s="157">
        <f t="shared" si="29"/>
        <v>0</v>
      </c>
    </row>
    <row r="336" spans="1:12" ht="18.75" customHeight="1">
      <c r="A336" s="33">
        <v>9</v>
      </c>
      <c r="B336" s="36"/>
      <c r="C336" s="36"/>
      <c r="D336" s="517"/>
      <c r="E336" s="518"/>
      <c r="F336" s="518"/>
      <c r="G336" s="519"/>
      <c r="H336" s="37"/>
      <c r="I336" s="37"/>
      <c r="J336" s="156" t="str">
        <f t="shared" si="28"/>
        <v/>
      </c>
      <c r="K336" s="157">
        <f t="shared" si="27"/>
        <v>0</v>
      </c>
      <c r="L336" s="157">
        <f t="shared" si="29"/>
        <v>0</v>
      </c>
    </row>
    <row r="337" spans="1:12" ht="18.75" customHeight="1">
      <c r="A337" s="33">
        <v>10</v>
      </c>
      <c r="B337" s="36"/>
      <c r="C337" s="36"/>
      <c r="D337" s="517"/>
      <c r="E337" s="518"/>
      <c r="F337" s="518"/>
      <c r="G337" s="519"/>
      <c r="H337" s="37"/>
      <c r="I337" s="37"/>
      <c r="J337" s="156" t="str">
        <f t="shared" si="28"/>
        <v/>
      </c>
      <c r="K337" s="157">
        <f t="shared" si="27"/>
        <v>0</v>
      </c>
      <c r="L337" s="157">
        <f t="shared" si="29"/>
        <v>0</v>
      </c>
    </row>
    <row r="338" spans="1:12" ht="18.75" customHeight="1">
      <c r="A338" s="33">
        <v>11</v>
      </c>
      <c r="B338" s="36"/>
      <c r="C338" s="36"/>
      <c r="D338" s="517"/>
      <c r="E338" s="518"/>
      <c r="F338" s="518"/>
      <c r="G338" s="519"/>
      <c r="H338" s="37"/>
      <c r="I338" s="37"/>
      <c r="J338" s="156" t="str">
        <f t="shared" si="28"/>
        <v/>
      </c>
      <c r="K338" s="157">
        <f t="shared" si="27"/>
        <v>0</v>
      </c>
      <c r="L338" s="157">
        <f t="shared" si="29"/>
        <v>0</v>
      </c>
    </row>
    <row r="339" spans="1:12" ht="18.75" customHeight="1">
      <c r="A339" s="33">
        <v>12</v>
      </c>
      <c r="B339" s="36"/>
      <c r="C339" s="36"/>
      <c r="D339" s="517"/>
      <c r="E339" s="518"/>
      <c r="F339" s="518"/>
      <c r="G339" s="519"/>
      <c r="H339" s="37"/>
      <c r="I339" s="37"/>
      <c r="J339" s="156" t="str">
        <f t="shared" si="28"/>
        <v/>
      </c>
      <c r="K339" s="157">
        <f t="shared" si="27"/>
        <v>0</v>
      </c>
      <c r="L339" s="157">
        <f t="shared" si="29"/>
        <v>0</v>
      </c>
    </row>
    <row r="340" spans="1:12" ht="18.75" customHeight="1">
      <c r="A340" s="33">
        <v>13</v>
      </c>
      <c r="B340" s="36"/>
      <c r="C340" s="36"/>
      <c r="D340" s="517"/>
      <c r="E340" s="518"/>
      <c r="F340" s="518"/>
      <c r="G340" s="519"/>
      <c r="H340" s="37"/>
      <c r="I340" s="37"/>
      <c r="J340" s="156" t="str">
        <f t="shared" si="28"/>
        <v/>
      </c>
      <c r="K340" s="157">
        <f t="shared" si="27"/>
        <v>0</v>
      </c>
      <c r="L340" s="157">
        <f t="shared" si="29"/>
        <v>0</v>
      </c>
    </row>
    <row r="341" spans="1:12" ht="18.75" customHeight="1">
      <c r="A341" s="33">
        <v>14</v>
      </c>
      <c r="B341" s="36"/>
      <c r="C341" s="36"/>
      <c r="D341" s="517"/>
      <c r="E341" s="518"/>
      <c r="F341" s="518"/>
      <c r="G341" s="519"/>
      <c r="H341" s="37"/>
      <c r="I341" s="37"/>
      <c r="J341" s="156" t="str">
        <f t="shared" si="28"/>
        <v/>
      </c>
      <c r="K341" s="157">
        <f t="shared" si="27"/>
        <v>0</v>
      </c>
      <c r="L341" s="157">
        <f t="shared" si="29"/>
        <v>0</v>
      </c>
    </row>
    <row r="342" spans="1:12" ht="18.75" customHeight="1">
      <c r="A342" s="33">
        <v>15</v>
      </c>
      <c r="B342" s="36"/>
      <c r="C342" s="36"/>
      <c r="D342" s="517"/>
      <c r="E342" s="518"/>
      <c r="F342" s="518"/>
      <c r="G342" s="519"/>
      <c r="H342" s="37"/>
      <c r="I342" s="37"/>
      <c r="J342" s="156" t="str">
        <f t="shared" si="28"/>
        <v/>
      </c>
      <c r="K342" s="157">
        <f t="shared" si="27"/>
        <v>0</v>
      </c>
      <c r="L342" s="157">
        <f t="shared" si="29"/>
        <v>0</v>
      </c>
    </row>
    <row r="343" spans="1:12" ht="18.75" customHeight="1">
      <c r="A343" s="33">
        <v>16</v>
      </c>
      <c r="B343" s="36"/>
      <c r="C343" s="36"/>
      <c r="D343" s="517"/>
      <c r="E343" s="518"/>
      <c r="F343" s="518"/>
      <c r="G343" s="519"/>
      <c r="H343" s="37"/>
      <c r="I343" s="37"/>
      <c r="J343" s="156" t="str">
        <f t="shared" si="28"/>
        <v/>
      </c>
      <c r="K343" s="157">
        <f t="shared" si="27"/>
        <v>0</v>
      </c>
      <c r="L343" s="157">
        <f t="shared" si="29"/>
        <v>0</v>
      </c>
    </row>
    <row r="344" spans="1:12" ht="18.75" customHeight="1">
      <c r="A344" s="33">
        <v>17</v>
      </c>
      <c r="B344" s="36"/>
      <c r="C344" s="36"/>
      <c r="D344" s="517"/>
      <c r="E344" s="518"/>
      <c r="F344" s="518"/>
      <c r="G344" s="519"/>
      <c r="H344" s="37"/>
      <c r="I344" s="37"/>
      <c r="J344" s="156" t="str">
        <f t="shared" si="28"/>
        <v/>
      </c>
      <c r="K344" s="157">
        <f t="shared" si="27"/>
        <v>0</v>
      </c>
      <c r="L344" s="157">
        <f t="shared" si="29"/>
        <v>0</v>
      </c>
    </row>
    <row r="345" spans="1:12" ht="18.75" customHeight="1">
      <c r="A345" s="33">
        <v>18</v>
      </c>
      <c r="B345" s="36"/>
      <c r="C345" s="36"/>
      <c r="D345" s="517"/>
      <c r="E345" s="518"/>
      <c r="F345" s="518"/>
      <c r="G345" s="519"/>
      <c r="H345" s="37"/>
      <c r="I345" s="37"/>
      <c r="J345" s="156" t="str">
        <f t="shared" si="28"/>
        <v/>
      </c>
      <c r="K345" s="157">
        <f t="shared" si="27"/>
        <v>0</v>
      </c>
      <c r="L345" s="157">
        <f t="shared" si="29"/>
        <v>0</v>
      </c>
    </row>
    <row r="346" spans="1:12" ht="18.75" customHeight="1">
      <c r="A346" s="33">
        <v>19</v>
      </c>
      <c r="B346" s="36"/>
      <c r="C346" s="36"/>
      <c r="D346" s="517"/>
      <c r="E346" s="518"/>
      <c r="F346" s="518"/>
      <c r="G346" s="519"/>
      <c r="H346" s="37"/>
      <c r="I346" s="37"/>
      <c r="J346" s="156" t="str">
        <f t="shared" si="28"/>
        <v/>
      </c>
      <c r="K346" s="157">
        <f t="shared" si="27"/>
        <v>0</v>
      </c>
      <c r="L346" s="157">
        <f t="shared" si="29"/>
        <v>0</v>
      </c>
    </row>
    <row r="347" spans="1:12" ht="18.75" customHeight="1">
      <c r="A347" s="33">
        <v>20</v>
      </c>
      <c r="B347" s="36"/>
      <c r="C347" s="36"/>
      <c r="D347" s="517"/>
      <c r="E347" s="518"/>
      <c r="F347" s="518"/>
      <c r="G347" s="519"/>
      <c r="H347" s="37"/>
      <c r="I347" s="37"/>
      <c r="J347" s="156" t="str">
        <f t="shared" si="28"/>
        <v/>
      </c>
      <c r="K347" s="157">
        <f t="shared" si="27"/>
        <v>0</v>
      </c>
      <c r="L347" s="157">
        <f t="shared" si="29"/>
        <v>0</v>
      </c>
    </row>
    <row r="348" spans="1:12" ht="18.75" customHeight="1">
      <c r="A348" s="33">
        <v>21</v>
      </c>
      <c r="B348" s="36"/>
      <c r="C348" s="36"/>
      <c r="D348" s="517"/>
      <c r="E348" s="518"/>
      <c r="F348" s="518"/>
      <c r="G348" s="519"/>
      <c r="H348" s="37"/>
      <c r="I348" s="37"/>
      <c r="J348" s="156" t="str">
        <f t="shared" si="28"/>
        <v/>
      </c>
      <c r="K348" s="157">
        <f t="shared" si="27"/>
        <v>0</v>
      </c>
      <c r="L348" s="157">
        <f t="shared" si="29"/>
        <v>0</v>
      </c>
    </row>
    <row r="349" spans="1:12" ht="18.75" customHeight="1">
      <c r="A349" s="33">
        <v>22</v>
      </c>
      <c r="B349" s="36"/>
      <c r="C349" s="36"/>
      <c r="D349" s="517"/>
      <c r="E349" s="518"/>
      <c r="F349" s="518"/>
      <c r="G349" s="519"/>
      <c r="H349" s="37"/>
      <c r="I349" s="37"/>
      <c r="J349" s="156" t="str">
        <f t="shared" si="28"/>
        <v/>
      </c>
      <c r="K349" s="157">
        <f t="shared" si="27"/>
        <v>0</v>
      </c>
      <c r="L349" s="157">
        <f t="shared" si="29"/>
        <v>0</v>
      </c>
    </row>
    <row r="350" spans="1:12" ht="18.75" customHeight="1">
      <c r="A350" s="33">
        <v>23</v>
      </c>
      <c r="B350" s="36"/>
      <c r="C350" s="36"/>
      <c r="D350" s="517"/>
      <c r="E350" s="518"/>
      <c r="F350" s="518"/>
      <c r="G350" s="519"/>
      <c r="H350" s="37"/>
      <c r="I350" s="37"/>
      <c r="J350" s="156" t="str">
        <f t="shared" si="28"/>
        <v/>
      </c>
      <c r="K350" s="157">
        <f t="shared" si="27"/>
        <v>0</v>
      </c>
      <c r="L350" s="157">
        <f t="shared" si="29"/>
        <v>0</v>
      </c>
    </row>
    <row r="351" spans="1:12" ht="18.75" customHeight="1">
      <c r="A351" s="33">
        <v>24</v>
      </c>
      <c r="B351" s="36"/>
      <c r="C351" s="36"/>
      <c r="D351" s="517"/>
      <c r="E351" s="518"/>
      <c r="F351" s="518"/>
      <c r="G351" s="519"/>
      <c r="H351" s="38"/>
      <c r="I351" s="37"/>
      <c r="J351" s="156" t="str">
        <f t="shared" si="28"/>
        <v/>
      </c>
      <c r="K351" s="157">
        <f t="shared" si="27"/>
        <v>0</v>
      </c>
      <c r="L351" s="157">
        <f t="shared" si="29"/>
        <v>0</v>
      </c>
    </row>
    <row r="352" spans="1:12" ht="18.75" customHeight="1">
      <c r="A352" s="33">
        <v>25</v>
      </c>
      <c r="B352" s="36"/>
      <c r="C352" s="36"/>
      <c r="D352" s="517"/>
      <c r="E352" s="518"/>
      <c r="F352" s="518"/>
      <c r="G352" s="519"/>
      <c r="H352" s="38"/>
      <c r="I352" s="37"/>
      <c r="J352" s="156" t="str">
        <f t="shared" si="28"/>
        <v/>
      </c>
      <c r="K352" s="157">
        <f t="shared" si="27"/>
        <v>0</v>
      </c>
      <c r="L352" s="157">
        <f t="shared" si="29"/>
        <v>0</v>
      </c>
    </row>
    <row r="353" spans="1:12" ht="18.75" customHeight="1">
      <c r="A353" s="33">
        <v>26</v>
      </c>
      <c r="B353" s="36"/>
      <c r="C353" s="36"/>
      <c r="D353" s="517"/>
      <c r="E353" s="518"/>
      <c r="F353" s="518"/>
      <c r="G353" s="519"/>
      <c r="H353" s="38"/>
      <c r="I353" s="37"/>
      <c r="J353" s="156" t="str">
        <f t="shared" si="28"/>
        <v/>
      </c>
      <c r="K353" s="157">
        <f t="shared" si="27"/>
        <v>0</v>
      </c>
      <c r="L353" s="157">
        <f t="shared" si="29"/>
        <v>0</v>
      </c>
    </row>
    <row r="354" spans="1:12" ht="18.75" customHeight="1">
      <c r="A354" s="33">
        <v>27</v>
      </c>
      <c r="B354" s="36"/>
      <c r="C354" s="36"/>
      <c r="D354" s="517"/>
      <c r="E354" s="518"/>
      <c r="F354" s="518"/>
      <c r="G354" s="519"/>
      <c r="H354" s="38"/>
      <c r="I354" s="37"/>
      <c r="J354" s="156" t="str">
        <f t="shared" si="28"/>
        <v/>
      </c>
      <c r="K354" s="157">
        <f t="shared" si="27"/>
        <v>0</v>
      </c>
      <c r="L354" s="157">
        <f t="shared" si="29"/>
        <v>0</v>
      </c>
    </row>
    <row r="355" spans="1:12" ht="18.75" customHeight="1">
      <c r="A355" s="33">
        <v>28</v>
      </c>
      <c r="B355" s="36"/>
      <c r="C355" s="36"/>
      <c r="D355" s="517"/>
      <c r="E355" s="518"/>
      <c r="F355" s="518"/>
      <c r="G355" s="519"/>
      <c r="H355" s="38"/>
      <c r="I355" s="37"/>
      <c r="J355" s="156" t="str">
        <f t="shared" si="28"/>
        <v/>
      </c>
      <c r="K355" s="157">
        <f t="shared" si="27"/>
        <v>0</v>
      </c>
      <c r="L355" s="157">
        <f t="shared" si="29"/>
        <v>0</v>
      </c>
    </row>
    <row r="356" spans="1:12" ht="18.75" customHeight="1">
      <c r="A356" s="33">
        <v>29</v>
      </c>
      <c r="B356" s="36"/>
      <c r="C356" s="36"/>
      <c r="D356" s="517"/>
      <c r="E356" s="518"/>
      <c r="F356" s="518"/>
      <c r="G356" s="519"/>
      <c r="H356" s="38"/>
      <c r="I356" s="37"/>
      <c r="J356" s="156" t="str">
        <f t="shared" si="28"/>
        <v/>
      </c>
      <c r="K356" s="157">
        <f t="shared" si="27"/>
        <v>0</v>
      </c>
      <c r="L356" s="157">
        <f t="shared" si="29"/>
        <v>0</v>
      </c>
    </row>
    <row r="357" spans="1:12" ht="18.75" customHeight="1">
      <c r="A357" s="33">
        <v>30</v>
      </c>
      <c r="B357" s="36"/>
      <c r="C357" s="36"/>
      <c r="D357" s="517"/>
      <c r="E357" s="518"/>
      <c r="F357" s="518"/>
      <c r="G357" s="519"/>
      <c r="H357" s="37"/>
      <c r="I357" s="37"/>
      <c r="J357" s="156" t="str">
        <f t="shared" si="28"/>
        <v/>
      </c>
      <c r="K357" s="157">
        <f t="shared" si="27"/>
        <v>0</v>
      </c>
      <c r="L357" s="157">
        <f t="shared" si="29"/>
        <v>0</v>
      </c>
    </row>
    <row r="358" spans="1:12" ht="21.75" customHeight="1">
      <c r="A358" s="3"/>
      <c r="B358" s="4">
        <f>GİRİŞ!F19</f>
        <v>0</v>
      </c>
      <c r="C358" s="4"/>
      <c r="D358" s="4" t="s">
        <v>214</v>
      </c>
      <c r="E358" s="4"/>
      <c r="F358" s="4"/>
      <c r="G358" s="4"/>
      <c r="H358" s="6" t="s">
        <v>52</v>
      </c>
      <c r="I358" s="5">
        <f>SUM(I328:I357)</f>
        <v>0</v>
      </c>
      <c r="J358" s="156">
        <f>SUM(J328:J357)</f>
        <v>0</v>
      </c>
      <c r="K358" s="156">
        <f>SUM(K328:K357)</f>
        <v>0</v>
      </c>
      <c r="L358" s="158">
        <f>SUM(L328:L357)</f>
        <v>0</v>
      </c>
    </row>
    <row r="359" spans="1:12">
      <c r="I359" s="158">
        <f>(I358*80)/100</f>
        <v>0</v>
      </c>
      <c r="J359" s="156"/>
      <c r="K359" s="156"/>
      <c r="L359" s="158"/>
    </row>
    <row r="360" spans="1:12">
      <c r="J360" s="158"/>
      <c r="K360" s="158"/>
      <c r="L360" s="158"/>
    </row>
    <row r="361" spans="1:12" ht="33" customHeight="1">
      <c r="A361" s="31"/>
      <c r="B361" s="32"/>
      <c r="C361" s="6">
        <f>B364</f>
        <v>0</v>
      </c>
      <c r="D361" s="257" t="s">
        <v>51</v>
      </c>
      <c r="E361" s="516">
        <f>GİRİŞ!I20</f>
        <v>0</v>
      </c>
      <c r="F361" s="516"/>
      <c r="G361" s="516"/>
      <c r="H361" s="258" t="s">
        <v>208</v>
      </c>
      <c r="I361" s="259"/>
      <c r="J361" s="158"/>
      <c r="K361" s="158"/>
      <c r="L361" s="158"/>
    </row>
    <row r="362" spans="1:12" ht="17.25" customHeight="1">
      <c r="A362" s="529" t="s">
        <v>49</v>
      </c>
      <c r="B362" s="529"/>
      <c r="C362" s="529"/>
      <c r="D362" s="529"/>
      <c r="E362" s="523">
        <f>GİRİŞ!H20</f>
        <v>0</v>
      </c>
      <c r="F362" s="524"/>
      <c r="G362" s="524"/>
      <c r="H362" s="524"/>
      <c r="I362" s="525"/>
      <c r="J362" s="158"/>
      <c r="K362" s="158"/>
      <c r="L362" s="158"/>
    </row>
    <row r="363" spans="1:12" ht="32.25" customHeight="1">
      <c r="A363" s="34" t="s">
        <v>48</v>
      </c>
      <c r="B363" s="34" t="s">
        <v>46</v>
      </c>
      <c r="C363" s="35" t="s">
        <v>12</v>
      </c>
      <c r="D363" s="526" t="s">
        <v>8</v>
      </c>
      <c r="E363" s="527"/>
      <c r="F363" s="527"/>
      <c r="G363" s="528"/>
      <c r="H363" s="34" t="s">
        <v>47</v>
      </c>
      <c r="I363" s="34" t="s">
        <v>38</v>
      </c>
      <c r="J363" s="158"/>
      <c r="K363" s="158"/>
      <c r="L363" s="158"/>
    </row>
    <row r="364" spans="1:12" ht="18.75" customHeight="1">
      <c r="A364" s="33">
        <v>1</v>
      </c>
      <c r="B364" s="33">
        <f>GİRİŞ!E20</f>
        <v>0</v>
      </c>
      <c r="C364" s="36"/>
      <c r="D364" s="517"/>
      <c r="E364" s="518"/>
      <c r="F364" s="518"/>
      <c r="G364" s="519"/>
      <c r="H364" s="147"/>
      <c r="I364" s="37"/>
      <c r="J364" s="156" t="str">
        <f>IF(D364="","",1)</f>
        <v/>
      </c>
      <c r="K364" s="157">
        <f t="shared" ref="K364:K393" si="30">IF(H364="KONTENJAN",1,0)</f>
        <v>0</v>
      </c>
      <c r="L364" s="157">
        <f>IF(H364="İNDİRİMLİ",1,0)</f>
        <v>0</v>
      </c>
    </row>
    <row r="365" spans="1:12" ht="18.75" customHeight="1">
      <c r="A365" s="33">
        <v>2</v>
      </c>
      <c r="B365" s="36"/>
      <c r="C365" s="36"/>
      <c r="D365" s="517"/>
      <c r="E365" s="518"/>
      <c r="F365" s="518"/>
      <c r="G365" s="519"/>
      <c r="H365" s="37"/>
      <c r="I365" s="37"/>
      <c r="J365" s="156" t="str">
        <f t="shared" ref="J365:J393" si="31">IF(D365="","",1)</f>
        <v/>
      </c>
      <c r="K365" s="157">
        <f t="shared" si="30"/>
        <v>0</v>
      </c>
      <c r="L365" s="157">
        <f t="shared" ref="L365:L393" si="32">IF(H365="İNDİRİMLİ",1,0)</f>
        <v>0</v>
      </c>
    </row>
    <row r="366" spans="1:12" ht="18.75" customHeight="1">
      <c r="A366" s="33">
        <v>3</v>
      </c>
      <c r="B366" s="36"/>
      <c r="C366" s="36"/>
      <c r="D366" s="517"/>
      <c r="E366" s="518"/>
      <c r="F366" s="518"/>
      <c r="G366" s="519"/>
      <c r="H366" s="37"/>
      <c r="I366" s="37"/>
      <c r="J366" s="156" t="str">
        <f t="shared" si="31"/>
        <v/>
      </c>
      <c r="K366" s="157">
        <f t="shared" si="30"/>
        <v>0</v>
      </c>
      <c r="L366" s="157">
        <f t="shared" si="32"/>
        <v>0</v>
      </c>
    </row>
    <row r="367" spans="1:12" ht="18.75" customHeight="1">
      <c r="A367" s="33">
        <v>4</v>
      </c>
      <c r="B367" s="36"/>
      <c r="C367" s="36"/>
      <c r="D367" s="517"/>
      <c r="E367" s="518"/>
      <c r="F367" s="518"/>
      <c r="G367" s="519"/>
      <c r="H367" s="37"/>
      <c r="I367" s="37"/>
      <c r="J367" s="156" t="str">
        <f t="shared" si="31"/>
        <v/>
      </c>
      <c r="K367" s="157">
        <f t="shared" si="30"/>
        <v>0</v>
      </c>
      <c r="L367" s="157">
        <f t="shared" si="32"/>
        <v>0</v>
      </c>
    </row>
    <row r="368" spans="1:12" ht="18.75" customHeight="1">
      <c r="A368" s="33">
        <v>5</v>
      </c>
      <c r="B368" s="36"/>
      <c r="C368" s="36"/>
      <c r="D368" s="517"/>
      <c r="E368" s="518"/>
      <c r="F368" s="518"/>
      <c r="G368" s="519"/>
      <c r="H368" s="37"/>
      <c r="I368" s="37"/>
      <c r="J368" s="156" t="str">
        <f t="shared" si="31"/>
        <v/>
      </c>
      <c r="K368" s="157">
        <f t="shared" si="30"/>
        <v>0</v>
      </c>
      <c r="L368" s="157">
        <f t="shared" si="32"/>
        <v>0</v>
      </c>
    </row>
    <row r="369" spans="1:12" ht="18.75" customHeight="1">
      <c r="A369" s="33">
        <v>6</v>
      </c>
      <c r="B369" s="36"/>
      <c r="C369" s="36"/>
      <c r="D369" s="517"/>
      <c r="E369" s="518"/>
      <c r="F369" s="518"/>
      <c r="G369" s="519"/>
      <c r="H369" s="37"/>
      <c r="I369" s="37"/>
      <c r="J369" s="156" t="str">
        <f t="shared" si="31"/>
        <v/>
      </c>
      <c r="K369" s="157">
        <f t="shared" si="30"/>
        <v>0</v>
      </c>
      <c r="L369" s="157">
        <f t="shared" si="32"/>
        <v>0</v>
      </c>
    </row>
    <row r="370" spans="1:12" ht="18.75" customHeight="1">
      <c r="A370" s="33">
        <v>7</v>
      </c>
      <c r="B370" s="36"/>
      <c r="C370" s="36"/>
      <c r="D370" s="517"/>
      <c r="E370" s="518"/>
      <c r="F370" s="518"/>
      <c r="G370" s="519"/>
      <c r="H370" s="37"/>
      <c r="I370" s="37"/>
      <c r="J370" s="156" t="str">
        <f t="shared" si="31"/>
        <v/>
      </c>
      <c r="K370" s="157">
        <f t="shared" si="30"/>
        <v>0</v>
      </c>
      <c r="L370" s="157">
        <f t="shared" si="32"/>
        <v>0</v>
      </c>
    </row>
    <row r="371" spans="1:12" ht="18.75" customHeight="1">
      <c r="A371" s="33">
        <v>8</v>
      </c>
      <c r="B371" s="36"/>
      <c r="C371" s="36"/>
      <c r="D371" s="517"/>
      <c r="E371" s="518"/>
      <c r="F371" s="518"/>
      <c r="G371" s="519"/>
      <c r="H371" s="37"/>
      <c r="I371" s="37"/>
      <c r="J371" s="156" t="str">
        <f t="shared" si="31"/>
        <v/>
      </c>
      <c r="K371" s="157">
        <f t="shared" si="30"/>
        <v>0</v>
      </c>
      <c r="L371" s="157">
        <f t="shared" si="32"/>
        <v>0</v>
      </c>
    </row>
    <row r="372" spans="1:12" ht="18.75" customHeight="1">
      <c r="A372" s="33">
        <v>9</v>
      </c>
      <c r="B372" s="36"/>
      <c r="C372" s="36"/>
      <c r="D372" s="517"/>
      <c r="E372" s="518"/>
      <c r="F372" s="518"/>
      <c r="G372" s="519"/>
      <c r="H372" s="37"/>
      <c r="I372" s="37"/>
      <c r="J372" s="156" t="str">
        <f t="shared" si="31"/>
        <v/>
      </c>
      <c r="K372" s="157">
        <f t="shared" si="30"/>
        <v>0</v>
      </c>
      <c r="L372" s="157">
        <f t="shared" si="32"/>
        <v>0</v>
      </c>
    </row>
    <row r="373" spans="1:12" ht="18.75" customHeight="1">
      <c r="A373" s="33">
        <v>10</v>
      </c>
      <c r="B373" s="36"/>
      <c r="C373" s="36"/>
      <c r="D373" s="517"/>
      <c r="E373" s="518"/>
      <c r="F373" s="518"/>
      <c r="G373" s="519"/>
      <c r="H373" s="37"/>
      <c r="I373" s="37"/>
      <c r="J373" s="156" t="str">
        <f t="shared" si="31"/>
        <v/>
      </c>
      <c r="K373" s="157">
        <f t="shared" si="30"/>
        <v>0</v>
      </c>
      <c r="L373" s="157">
        <f t="shared" si="32"/>
        <v>0</v>
      </c>
    </row>
    <row r="374" spans="1:12" ht="18.75" customHeight="1">
      <c r="A374" s="33">
        <v>11</v>
      </c>
      <c r="B374" s="36"/>
      <c r="C374" s="36"/>
      <c r="D374" s="517"/>
      <c r="E374" s="518"/>
      <c r="F374" s="518"/>
      <c r="G374" s="519"/>
      <c r="H374" s="37"/>
      <c r="I374" s="37"/>
      <c r="J374" s="156" t="str">
        <f t="shared" si="31"/>
        <v/>
      </c>
      <c r="K374" s="157">
        <f t="shared" si="30"/>
        <v>0</v>
      </c>
      <c r="L374" s="157">
        <f t="shared" si="32"/>
        <v>0</v>
      </c>
    </row>
    <row r="375" spans="1:12" ht="18.75" customHeight="1">
      <c r="A375" s="33">
        <v>12</v>
      </c>
      <c r="B375" s="36"/>
      <c r="C375" s="36"/>
      <c r="D375" s="517"/>
      <c r="E375" s="518"/>
      <c r="F375" s="518"/>
      <c r="G375" s="519"/>
      <c r="H375" s="37"/>
      <c r="I375" s="37"/>
      <c r="J375" s="156" t="str">
        <f t="shared" si="31"/>
        <v/>
      </c>
      <c r="K375" s="157">
        <f t="shared" si="30"/>
        <v>0</v>
      </c>
      <c r="L375" s="157">
        <f t="shared" si="32"/>
        <v>0</v>
      </c>
    </row>
    <row r="376" spans="1:12" ht="18.75" customHeight="1">
      <c r="A376" s="33">
        <v>13</v>
      </c>
      <c r="B376" s="36"/>
      <c r="C376" s="36"/>
      <c r="D376" s="517"/>
      <c r="E376" s="518"/>
      <c r="F376" s="518"/>
      <c r="G376" s="519"/>
      <c r="H376" s="37"/>
      <c r="I376" s="37"/>
      <c r="J376" s="156" t="str">
        <f t="shared" si="31"/>
        <v/>
      </c>
      <c r="K376" s="157">
        <f t="shared" si="30"/>
        <v>0</v>
      </c>
      <c r="L376" s="157">
        <f t="shared" si="32"/>
        <v>0</v>
      </c>
    </row>
    <row r="377" spans="1:12" ht="18.75" customHeight="1">
      <c r="A377" s="33">
        <v>14</v>
      </c>
      <c r="B377" s="36"/>
      <c r="C377" s="36"/>
      <c r="D377" s="517"/>
      <c r="E377" s="518"/>
      <c r="F377" s="518"/>
      <c r="G377" s="519"/>
      <c r="H377" s="37"/>
      <c r="I377" s="37"/>
      <c r="J377" s="156" t="str">
        <f t="shared" si="31"/>
        <v/>
      </c>
      <c r="K377" s="157">
        <f t="shared" si="30"/>
        <v>0</v>
      </c>
      <c r="L377" s="157">
        <f t="shared" si="32"/>
        <v>0</v>
      </c>
    </row>
    <row r="378" spans="1:12" ht="18.75" customHeight="1">
      <c r="A378" s="33">
        <v>15</v>
      </c>
      <c r="B378" s="36"/>
      <c r="C378" s="36"/>
      <c r="D378" s="517"/>
      <c r="E378" s="518"/>
      <c r="F378" s="518"/>
      <c r="G378" s="519"/>
      <c r="H378" s="37"/>
      <c r="I378" s="37"/>
      <c r="J378" s="156" t="str">
        <f t="shared" si="31"/>
        <v/>
      </c>
      <c r="K378" s="157">
        <f t="shared" si="30"/>
        <v>0</v>
      </c>
      <c r="L378" s="157">
        <f t="shared" si="32"/>
        <v>0</v>
      </c>
    </row>
    <row r="379" spans="1:12" ht="18.75" customHeight="1">
      <c r="A379" s="33">
        <v>16</v>
      </c>
      <c r="B379" s="36"/>
      <c r="C379" s="36"/>
      <c r="D379" s="517"/>
      <c r="E379" s="518"/>
      <c r="F379" s="518"/>
      <c r="G379" s="519"/>
      <c r="H379" s="37"/>
      <c r="I379" s="37"/>
      <c r="J379" s="156" t="str">
        <f t="shared" si="31"/>
        <v/>
      </c>
      <c r="K379" s="157">
        <f t="shared" si="30"/>
        <v>0</v>
      </c>
      <c r="L379" s="157">
        <f t="shared" si="32"/>
        <v>0</v>
      </c>
    </row>
    <row r="380" spans="1:12" ht="18.75" customHeight="1">
      <c r="A380" s="33">
        <v>17</v>
      </c>
      <c r="B380" s="36"/>
      <c r="C380" s="36"/>
      <c r="D380" s="517"/>
      <c r="E380" s="518"/>
      <c r="F380" s="518"/>
      <c r="G380" s="519"/>
      <c r="H380" s="37"/>
      <c r="I380" s="37"/>
      <c r="J380" s="156" t="str">
        <f t="shared" si="31"/>
        <v/>
      </c>
      <c r="K380" s="157">
        <f t="shared" si="30"/>
        <v>0</v>
      </c>
      <c r="L380" s="157">
        <f t="shared" si="32"/>
        <v>0</v>
      </c>
    </row>
    <row r="381" spans="1:12" ht="18.75" customHeight="1">
      <c r="A381" s="33">
        <v>18</v>
      </c>
      <c r="B381" s="36"/>
      <c r="C381" s="36"/>
      <c r="D381" s="517"/>
      <c r="E381" s="518"/>
      <c r="F381" s="518"/>
      <c r="G381" s="519"/>
      <c r="H381" s="37"/>
      <c r="I381" s="37"/>
      <c r="J381" s="156" t="str">
        <f t="shared" si="31"/>
        <v/>
      </c>
      <c r="K381" s="157">
        <f t="shared" si="30"/>
        <v>0</v>
      </c>
      <c r="L381" s="157">
        <f t="shared" si="32"/>
        <v>0</v>
      </c>
    </row>
    <row r="382" spans="1:12" ht="18.75" customHeight="1">
      <c r="A382" s="33">
        <v>19</v>
      </c>
      <c r="B382" s="36"/>
      <c r="C382" s="36"/>
      <c r="D382" s="517"/>
      <c r="E382" s="518"/>
      <c r="F382" s="518"/>
      <c r="G382" s="519"/>
      <c r="H382" s="37"/>
      <c r="I382" s="37"/>
      <c r="J382" s="156" t="str">
        <f t="shared" si="31"/>
        <v/>
      </c>
      <c r="K382" s="157">
        <f t="shared" si="30"/>
        <v>0</v>
      </c>
      <c r="L382" s="157">
        <f t="shared" si="32"/>
        <v>0</v>
      </c>
    </row>
    <row r="383" spans="1:12" ht="18.75" customHeight="1">
      <c r="A383" s="33">
        <v>20</v>
      </c>
      <c r="B383" s="36"/>
      <c r="C383" s="36"/>
      <c r="D383" s="517"/>
      <c r="E383" s="518"/>
      <c r="F383" s="518"/>
      <c r="G383" s="519"/>
      <c r="H383" s="37"/>
      <c r="I383" s="37"/>
      <c r="J383" s="156" t="str">
        <f t="shared" si="31"/>
        <v/>
      </c>
      <c r="K383" s="157">
        <f t="shared" si="30"/>
        <v>0</v>
      </c>
      <c r="L383" s="157">
        <f t="shared" si="32"/>
        <v>0</v>
      </c>
    </row>
    <row r="384" spans="1:12" ht="18.75" customHeight="1">
      <c r="A384" s="33">
        <v>21</v>
      </c>
      <c r="B384" s="36"/>
      <c r="C384" s="36"/>
      <c r="D384" s="517"/>
      <c r="E384" s="518"/>
      <c r="F384" s="518"/>
      <c r="G384" s="519"/>
      <c r="H384" s="37"/>
      <c r="I384" s="37"/>
      <c r="J384" s="156" t="str">
        <f t="shared" si="31"/>
        <v/>
      </c>
      <c r="K384" s="157">
        <f t="shared" si="30"/>
        <v>0</v>
      </c>
      <c r="L384" s="157">
        <f t="shared" si="32"/>
        <v>0</v>
      </c>
    </row>
    <row r="385" spans="1:12" ht="18.75" customHeight="1">
      <c r="A385" s="33">
        <v>22</v>
      </c>
      <c r="B385" s="36"/>
      <c r="C385" s="36"/>
      <c r="D385" s="517"/>
      <c r="E385" s="518"/>
      <c r="F385" s="518"/>
      <c r="G385" s="519"/>
      <c r="H385" s="37"/>
      <c r="I385" s="37"/>
      <c r="J385" s="156" t="str">
        <f t="shared" si="31"/>
        <v/>
      </c>
      <c r="K385" s="157">
        <f t="shared" si="30"/>
        <v>0</v>
      </c>
      <c r="L385" s="157">
        <f t="shared" si="32"/>
        <v>0</v>
      </c>
    </row>
    <row r="386" spans="1:12" ht="18.75" customHeight="1">
      <c r="A386" s="33">
        <v>23</v>
      </c>
      <c r="B386" s="36"/>
      <c r="C386" s="36"/>
      <c r="D386" s="517"/>
      <c r="E386" s="518"/>
      <c r="F386" s="518"/>
      <c r="G386" s="519"/>
      <c r="H386" s="37"/>
      <c r="I386" s="37"/>
      <c r="J386" s="156" t="str">
        <f t="shared" si="31"/>
        <v/>
      </c>
      <c r="K386" s="157">
        <f t="shared" si="30"/>
        <v>0</v>
      </c>
      <c r="L386" s="157">
        <f t="shared" si="32"/>
        <v>0</v>
      </c>
    </row>
    <row r="387" spans="1:12" ht="18.75" customHeight="1">
      <c r="A387" s="33">
        <v>24</v>
      </c>
      <c r="B387" s="36"/>
      <c r="C387" s="36"/>
      <c r="D387" s="517"/>
      <c r="E387" s="518"/>
      <c r="F387" s="518"/>
      <c r="G387" s="519"/>
      <c r="H387" s="38"/>
      <c r="I387" s="37"/>
      <c r="J387" s="156" t="str">
        <f t="shared" si="31"/>
        <v/>
      </c>
      <c r="K387" s="157">
        <f t="shared" si="30"/>
        <v>0</v>
      </c>
      <c r="L387" s="157">
        <f t="shared" si="32"/>
        <v>0</v>
      </c>
    </row>
    <row r="388" spans="1:12" ht="18.75" customHeight="1">
      <c r="A388" s="33">
        <v>25</v>
      </c>
      <c r="B388" s="36"/>
      <c r="C388" s="36"/>
      <c r="D388" s="517"/>
      <c r="E388" s="518"/>
      <c r="F388" s="518"/>
      <c r="G388" s="519"/>
      <c r="H388" s="38"/>
      <c r="I388" s="37"/>
      <c r="J388" s="156" t="str">
        <f t="shared" si="31"/>
        <v/>
      </c>
      <c r="K388" s="157">
        <f t="shared" si="30"/>
        <v>0</v>
      </c>
      <c r="L388" s="157">
        <f t="shared" si="32"/>
        <v>0</v>
      </c>
    </row>
    <row r="389" spans="1:12" ht="18.75" customHeight="1">
      <c r="A389" s="33">
        <v>26</v>
      </c>
      <c r="B389" s="36"/>
      <c r="C389" s="36"/>
      <c r="D389" s="517"/>
      <c r="E389" s="518"/>
      <c r="F389" s="518"/>
      <c r="G389" s="519"/>
      <c r="H389" s="38"/>
      <c r="I389" s="37"/>
      <c r="J389" s="156" t="str">
        <f t="shared" si="31"/>
        <v/>
      </c>
      <c r="K389" s="157">
        <f t="shared" si="30"/>
        <v>0</v>
      </c>
      <c r="L389" s="157">
        <f t="shared" si="32"/>
        <v>0</v>
      </c>
    </row>
    <row r="390" spans="1:12" ht="18.75" customHeight="1">
      <c r="A390" s="33">
        <v>27</v>
      </c>
      <c r="B390" s="36"/>
      <c r="C390" s="36"/>
      <c r="D390" s="517"/>
      <c r="E390" s="518"/>
      <c r="F390" s="518"/>
      <c r="G390" s="519"/>
      <c r="H390" s="38"/>
      <c r="I390" s="37"/>
      <c r="J390" s="156" t="str">
        <f t="shared" si="31"/>
        <v/>
      </c>
      <c r="K390" s="157">
        <f t="shared" si="30"/>
        <v>0</v>
      </c>
      <c r="L390" s="157">
        <f t="shared" si="32"/>
        <v>0</v>
      </c>
    </row>
    <row r="391" spans="1:12" ht="18.75" customHeight="1">
      <c r="A391" s="33">
        <v>28</v>
      </c>
      <c r="B391" s="36"/>
      <c r="C391" s="36"/>
      <c r="D391" s="517"/>
      <c r="E391" s="518"/>
      <c r="F391" s="518"/>
      <c r="G391" s="519"/>
      <c r="H391" s="38"/>
      <c r="I391" s="37"/>
      <c r="J391" s="156" t="str">
        <f t="shared" si="31"/>
        <v/>
      </c>
      <c r="K391" s="157">
        <f t="shared" si="30"/>
        <v>0</v>
      </c>
      <c r="L391" s="157">
        <f t="shared" si="32"/>
        <v>0</v>
      </c>
    </row>
    <row r="392" spans="1:12" ht="18.75" customHeight="1">
      <c r="A392" s="33">
        <v>29</v>
      </c>
      <c r="B392" s="36"/>
      <c r="C392" s="36"/>
      <c r="D392" s="517"/>
      <c r="E392" s="518"/>
      <c r="F392" s="518"/>
      <c r="G392" s="519"/>
      <c r="H392" s="38"/>
      <c r="I392" s="37"/>
      <c r="J392" s="156" t="str">
        <f t="shared" si="31"/>
        <v/>
      </c>
      <c r="K392" s="157">
        <f t="shared" si="30"/>
        <v>0</v>
      </c>
      <c r="L392" s="157">
        <f t="shared" si="32"/>
        <v>0</v>
      </c>
    </row>
    <row r="393" spans="1:12" ht="18.75" customHeight="1">
      <c r="A393" s="33">
        <v>30</v>
      </c>
      <c r="B393" s="36"/>
      <c r="C393" s="36"/>
      <c r="D393" s="517"/>
      <c r="E393" s="518"/>
      <c r="F393" s="518"/>
      <c r="G393" s="519"/>
      <c r="H393" s="37"/>
      <c r="I393" s="37"/>
      <c r="J393" s="156" t="str">
        <f t="shared" si="31"/>
        <v/>
      </c>
      <c r="K393" s="157">
        <f t="shared" si="30"/>
        <v>0</v>
      </c>
      <c r="L393" s="157">
        <f t="shared" si="32"/>
        <v>0</v>
      </c>
    </row>
    <row r="394" spans="1:12" ht="21.75" customHeight="1">
      <c r="A394" s="3"/>
      <c r="B394" s="4">
        <f>GİRİŞ!F20</f>
        <v>0</v>
      </c>
      <c r="C394" s="4"/>
      <c r="D394" s="4" t="s">
        <v>214</v>
      </c>
      <c r="E394" s="4"/>
      <c r="F394" s="4"/>
      <c r="G394" s="4"/>
      <c r="H394" s="6" t="s">
        <v>52</v>
      </c>
      <c r="I394" s="5">
        <f>SUM(I364:I393)</f>
        <v>0</v>
      </c>
      <c r="J394" s="156">
        <f>SUM(J364:J393)</f>
        <v>0</v>
      </c>
      <c r="K394" s="156">
        <f>SUM(K364:K393)</f>
        <v>0</v>
      </c>
      <c r="L394" s="158">
        <f>SUM(L364:L393)</f>
        <v>0</v>
      </c>
    </row>
    <row r="395" spans="1:12">
      <c r="I395" s="158">
        <f>(I394*80)/100</f>
        <v>0</v>
      </c>
      <c r="J395" s="156"/>
      <c r="K395" s="156"/>
      <c r="L395" s="158"/>
    </row>
    <row r="396" spans="1:12">
      <c r="J396" s="158"/>
      <c r="K396" s="158"/>
      <c r="L396" s="158"/>
    </row>
    <row r="397" spans="1:12" ht="33" customHeight="1">
      <c r="A397" s="31"/>
      <c r="B397" s="32"/>
      <c r="C397" s="6">
        <f>B400</f>
        <v>0</v>
      </c>
      <c r="D397" s="257" t="s">
        <v>51</v>
      </c>
      <c r="E397" s="516">
        <f>GİRİŞ!I21</f>
        <v>0</v>
      </c>
      <c r="F397" s="516"/>
      <c r="G397" s="516"/>
      <c r="H397" s="258" t="s">
        <v>208</v>
      </c>
      <c r="I397" s="259"/>
      <c r="J397" s="158"/>
      <c r="K397" s="158"/>
      <c r="L397" s="158"/>
    </row>
    <row r="398" spans="1:12" ht="17.25" customHeight="1">
      <c r="A398" s="529" t="s">
        <v>49</v>
      </c>
      <c r="B398" s="529"/>
      <c r="C398" s="529"/>
      <c r="D398" s="529"/>
      <c r="E398" s="523">
        <f>GİRİŞ!H21</f>
        <v>0</v>
      </c>
      <c r="F398" s="524"/>
      <c r="G398" s="524"/>
      <c r="H398" s="524"/>
      <c r="I398" s="525"/>
      <c r="J398" s="158"/>
      <c r="K398" s="158"/>
      <c r="L398" s="158"/>
    </row>
    <row r="399" spans="1:12" ht="32.25" customHeight="1">
      <c r="A399" s="34" t="s">
        <v>48</v>
      </c>
      <c r="B399" s="34" t="s">
        <v>46</v>
      </c>
      <c r="C399" s="35" t="s">
        <v>12</v>
      </c>
      <c r="D399" s="526" t="s">
        <v>8</v>
      </c>
      <c r="E399" s="527"/>
      <c r="F399" s="527"/>
      <c r="G399" s="528"/>
      <c r="H399" s="34" t="s">
        <v>47</v>
      </c>
      <c r="I399" s="34" t="s">
        <v>38</v>
      </c>
      <c r="J399" s="158"/>
      <c r="K399" s="158"/>
      <c r="L399" s="158"/>
    </row>
    <row r="400" spans="1:12" ht="18.75" customHeight="1">
      <c r="A400" s="33">
        <v>1</v>
      </c>
      <c r="B400" s="33">
        <f>GİRİŞ!E21</f>
        <v>0</v>
      </c>
      <c r="C400" s="36"/>
      <c r="D400" s="517"/>
      <c r="E400" s="518"/>
      <c r="F400" s="518"/>
      <c r="G400" s="519"/>
      <c r="H400" s="147"/>
      <c r="I400" s="37"/>
      <c r="J400" s="156" t="str">
        <f>IF(D400="","",1)</f>
        <v/>
      </c>
      <c r="K400" s="157">
        <f t="shared" ref="K400:K429" si="33">IF(H400="KONTENJAN",1,0)</f>
        <v>0</v>
      </c>
      <c r="L400" s="157">
        <f>IF(H400="İNDİRİMLİ",1,0)</f>
        <v>0</v>
      </c>
    </row>
    <row r="401" spans="1:12" ht="18.75" customHeight="1">
      <c r="A401" s="33">
        <v>2</v>
      </c>
      <c r="B401" s="36"/>
      <c r="C401" s="36"/>
      <c r="D401" s="517"/>
      <c r="E401" s="518"/>
      <c r="F401" s="518"/>
      <c r="G401" s="519"/>
      <c r="H401" s="37"/>
      <c r="I401" s="37"/>
      <c r="J401" s="156" t="str">
        <f t="shared" ref="J401:J429" si="34">IF(D401="","",1)</f>
        <v/>
      </c>
      <c r="K401" s="157">
        <f t="shared" si="33"/>
        <v>0</v>
      </c>
      <c r="L401" s="157">
        <f t="shared" ref="L401:L429" si="35">IF(H401="İNDİRİMLİ",1,0)</f>
        <v>0</v>
      </c>
    </row>
    <row r="402" spans="1:12" ht="18.75" customHeight="1">
      <c r="A402" s="33">
        <v>3</v>
      </c>
      <c r="B402" s="36"/>
      <c r="C402" s="36"/>
      <c r="D402" s="517"/>
      <c r="E402" s="518"/>
      <c r="F402" s="518"/>
      <c r="G402" s="519"/>
      <c r="H402" s="37"/>
      <c r="I402" s="37"/>
      <c r="J402" s="156" t="str">
        <f t="shared" si="34"/>
        <v/>
      </c>
      <c r="K402" s="157">
        <f t="shared" si="33"/>
        <v>0</v>
      </c>
      <c r="L402" s="157">
        <f t="shared" si="35"/>
        <v>0</v>
      </c>
    </row>
    <row r="403" spans="1:12" ht="18.75" customHeight="1">
      <c r="A403" s="33">
        <v>4</v>
      </c>
      <c r="B403" s="36"/>
      <c r="C403" s="36"/>
      <c r="D403" s="517"/>
      <c r="E403" s="518"/>
      <c r="F403" s="518"/>
      <c r="G403" s="519"/>
      <c r="H403" s="37"/>
      <c r="I403" s="37"/>
      <c r="J403" s="156" t="str">
        <f t="shared" si="34"/>
        <v/>
      </c>
      <c r="K403" s="157">
        <f t="shared" si="33"/>
        <v>0</v>
      </c>
      <c r="L403" s="157">
        <f t="shared" si="35"/>
        <v>0</v>
      </c>
    </row>
    <row r="404" spans="1:12" ht="18.75" customHeight="1">
      <c r="A404" s="33">
        <v>5</v>
      </c>
      <c r="B404" s="36"/>
      <c r="C404" s="36"/>
      <c r="D404" s="517"/>
      <c r="E404" s="518"/>
      <c r="F404" s="518"/>
      <c r="G404" s="519"/>
      <c r="H404" s="37"/>
      <c r="I404" s="37"/>
      <c r="J404" s="156" t="str">
        <f t="shared" si="34"/>
        <v/>
      </c>
      <c r="K404" s="157">
        <f t="shared" si="33"/>
        <v>0</v>
      </c>
      <c r="L404" s="157">
        <f t="shared" si="35"/>
        <v>0</v>
      </c>
    </row>
    <row r="405" spans="1:12" ht="18.75" customHeight="1">
      <c r="A405" s="33">
        <v>6</v>
      </c>
      <c r="B405" s="36"/>
      <c r="C405" s="36"/>
      <c r="D405" s="517"/>
      <c r="E405" s="518"/>
      <c r="F405" s="518"/>
      <c r="G405" s="519"/>
      <c r="H405" s="37"/>
      <c r="I405" s="37"/>
      <c r="J405" s="156" t="str">
        <f t="shared" si="34"/>
        <v/>
      </c>
      <c r="K405" s="157">
        <f t="shared" si="33"/>
        <v>0</v>
      </c>
      <c r="L405" s="157">
        <f t="shared" si="35"/>
        <v>0</v>
      </c>
    </row>
    <row r="406" spans="1:12" ht="18.75" customHeight="1">
      <c r="A406" s="33">
        <v>7</v>
      </c>
      <c r="B406" s="36"/>
      <c r="C406" s="36"/>
      <c r="D406" s="517"/>
      <c r="E406" s="518"/>
      <c r="F406" s="518"/>
      <c r="G406" s="519"/>
      <c r="H406" s="37"/>
      <c r="I406" s="37"/>
      <c r="J406" s="156" t="str">
        <f t="shared" si="34"/>
        <v/>
      </c>
      <c r="K406" s="157">
        <f t="shared" si="33"/>
        <v>0</v>
      </c>
      <c r="L406" s="157">
        <f t="shared" si="35"/>
        <v>0</v>
      </c>
    </row>
    <row r="407" spans="1:12" ht="18.75" customHeight="1">
      <c r="A407" s="33">
        <v>8</v>
      </c>
      <c r="B407" s="36"/>
      <c r="C407" s="36"/>
      <c r="D407" s="517"/>
      <c r="E407" s="518"/>
      <c r="F407" s="518"/>
      <c r="G407" s="519"/>
      <c r="H407" s="37"/>
      <c r="I407" s="37"/>
      <c r="J407" s="156" t="str">
        <f t="shared" si="34"/>
        <v/>
      </c>
      <c r="K407" s="157">
        <f t="shared" si="33"/>
        <v>0</v>
      </c>
      <c r="L407" s="157">
        <f t="shared" si="35"/>
        <v>0</v>
      </c>
    </row>
    <row r="408" spans="1:12" ht="18.75" customHeight="1">
      <c r="A408" s="33">
        <v>9</v>
      </c>
      <c r="B408" s="36"/>
      <c r="C408" s="36"/>
      <c r="D408" s="517"/>
      <c r="E408" s="518"/>
      <c r="F408" s="518"/>
      <c r="G408" s="519"/>
      <c r="H408" s="37"/>
      <c r="I408" s="37"/>
      <c r="J408" s="156" t="str">
        <f t="shared" si="34"/>
        <v/>
      </c>
      <c r="K408" s="157">
        <f t="shared" si="33"/>
        <v>0</v>
      </c>
      <c r="L408" s="157">
        <f t="shared" si="35"/>
        <v>0</v>
      </c>
    </row>
    <row r="409" spans="1:12" ht="18.75" customHeight="1">
      <c r="A409" s="33">
        <v>10</v>
      </c>
      <c r="B409" s="36"/>
      <c r="C409" s="36"/>
      <c r="D409" s="517"/>
      <c r="E409" s="518"/>
      <c r="F409" s="518"/>
      <c r="G409" s="519"/>
      <c r="H409" s="37"/>
      <c r="I409" s="37"/>
      <c r="J409" s="156" t="str">
        <f t="shared" si="34"/>
        <v/>
      </c>
      <c r="K409" s="157">
        <f t="shared" si="33"/>
        <v>0</v>
      </c>
      <c r="L409" s="157">
        <f t="shared" si="35"/>
        <v>0</v>
      </c>
    </row>
    <row r="410" spans="1:12" ht="18.75" customHeight="1">
      <c r="A410" s="33">
        <v>11</v>
      </c>
      <c r="B410" s="36"/>
      <c r="C410" s="36"/>
      <c r="D410" s="517"/>
      <c r="E410" s="518"/>
      <c r="F410" s="518"/>
      <c r="G410" s="519"/>
      <c r="H410" s="37"/>
      <c r="I410" s="37"/>
      <c r="J410" s="156" t="str">
        <f t="shared" si="34"/>
        <v/>
      </c>
      <c r="K410" s="157">
        <f t="shared" si="33"/>
        <v>0</v>
      </c>
      <c r="L410" s="157">
        <f t="shared" si="35"/>
        <v>0</v>
      </c>
    </row>
    <row r="411" spans="1:12" ht="18.75" customHeight="1">
      <c r="A411" s="33">
        <v>12</v>
      </c>
      <c r="B411" s="36"/>
      <c r="C411" s="36"/>
      <c r="D411" s="517"/>
      <c r="E411" s="518"/>
      <c r="F411" s="518"/>
      <c r="G411" s="519"/>
      <c r="H411" s="37"/>
      <c r="I411" s="37"/>
      <c r="J411" s="156" t="str">
        <f t="shared" si="34"/>
        <v/>
      </c>
      <c r="K411" s="157">
        <f t="shared" si="33"/>
        <v>0</v>
      </c>
      <c r="L411" s="157">
        <f t="shared" si="35"/>
        <v>0</v>
      </c>
    </row>
    <row r="412" spans="1:12" ht="18.75" customHeight="1">
      <c r="A412" s="33">
        <v>13</v>
      </c>
      <c r="B412" s="36"/>
      <c r="C412" s="36"/>
      <c r="D412" s="517"/>
      <c r="E412" s="518"/>
      <c r="F412" s="518"/>
      <c r="G412" s="519"/>
      <c r="H412" s="37"/>
      <c r="I412" s="37"/>
      <c r="J412" s="156" t="str">
        <f t="shared" si="34"/>
        <v/>
      </c>
      <c r="K412" s="157">
        <f t="shared" si="33"/>
        <v>0</v>
      </c>
      <c r="L412" s="157">
        <f t="shared" si="35"/>
        <v>0</v>
      </c>
    </row>
    <row r="413" spans="1:12" ht="18.75" customHeight="1">
      <c r="A413" s="33">
        <v>14</v>
      </c>
      <c r="B413" s="36"/>
      <c r="C413" s="36"/>
      <c r="D413" s="517"/>
      <c r="E413" s="518"/>
      <c r="F413" s="518"/>
      <c r="G413" s="519"/>
      <c r="H413" s="37"/>
      <c r="I413" s="37"/>
      <c r="J413" s="156" t="str">
        <f t="shared" si="34"/>
        <v/>
      </c>
      <c r="K413" s="157">
        <f t="shared" si="33"/>
        <v>0</v>
      </c>
      <c r="L413" s="157">
        <f t="shared" si="35"/>
        <v>0</v>
      </c>
    </row>
    <row r="414" spans="1:12" ht="18.75" customHeight="1">
      <c r="A414" s="33">
        <v>15</v>
      </c>
      <c r="B414" s="36"/>
      <c r="C414" s="36"/>
      <c r="D414" s="517"/>
      <c r="E414" s="518"/>
      <c r="F414" s="518"/>
      <c r="G414" s="519"/>
      <c r="H414" s="37"/>
      <c r="I414" s="37"/>
      <c r="J414" s="156" t="str">
        <f t="shared" si="34"/>
        <v/>
      </c>
      <c r="K414" s="157">
        <f t="shared" si="33"/>
        <v>0</v>
      </c>
      <c r="L414" s="157">
        <f t="shared" si="35"/>
        <v>0</v>
      </c>
    </row>
    <row r="415" spans="1:12" ht="18.75" customHeight="1">
      <c r="A415" s="33">
        <v>16</v>
      </c>
      <c r="B415" s="36"/>
      <c r="C415" s="36"/>
      <c r="D415" s="517"/>
      <c r="E415" s="518"/>
      <c r="F415" s="518"/>
      <c r="G415" s="519"/>
      <c r="H415" s="37"/>
      <c r="I415" s="37"/>
      <c r="J415" s="156" t="str">
        <f t="shared" si="34"/>
        <v/>
      </c>
      <c r="K415" s="157">
        <f t="shared" si="33"/>
        <v>0</v>
      </c>
      <c r="L415" s="157">
        <f t="shared" si="35"/>
        <v>0</v>
      </c>
    </row>
    <row r="416" spans="1:12" ht="18.75" customHeight="1">
      <c r="A416" s="33">
        <v>17</v>
      </c>
      <c r="B416" s="36"/>
      <c r="C416" s="316"/>
      <c r="D416" s="517"/>
      <c r="E416" s="518"/>
      <c r="F416" s="518"/>
      <c r="G416" s="519"/>
      <c r="H416" s="37"/>
      <c r="I416" s="37"/>
      <c r="J416" s="156" t="str">
        <f t="shared" si="34"/>
        <v/>
      </c>
      <c r="K416" s="157">
        <f t="shared" si="33"/>
        <v>0</v>
      </c>
      <c r="L416" s="157">
        <f t="shared" si="35"/>
        <v>0</v>
      </c>
    </row>
    <row r="417" spans="1:12" ht="18.75" customHeight="1">
      <c r="A417" s="33">
        <v>18</v>
      </c>
      <c r="B417" s="36"/>
      <c r="C417" s="36"/>
      <c r="D417" s="517"/>
      <c r="E417" s="518"/>
      <c r="F417" s="518"/>
      <c r="G417" s="519"/>
      <c r="H417" s="37"/>
      <c r="I417" s="37"/>
      <c r="J417" s="156" t="str">
        <f t="shared" si="34"/>
        <v/>
      </c>
      <c r="K417" s="157">
        <f t="shared" si="33"/>
        <v>0</v>
      </c>
      <c r="L417" s="157">
        <f t="shared" si="35"/>
        <v>0</v>
      </c>
    </row>
    <row r="418" spans="1:12" ht="18.75" customHeight="1">
      <c r="A418" s="33">
        <v>19</v>
      </c>
      <c r="B418" s="36"/>
      <c r="C418" s="36"/>
      <c r="D418" s="517"/>
      <c r="E418" s="518"/>
      <c r="F418" s="518"/>
      <c r="G418" s="519"/>
      <c r="H418" s="37"/>
      <c r="I418" s="37"/>
      <c r="J418" s="156" t="str">
        <f t="shared" si="34"/>
        <v/>
      </c>
      <c r="K418" s="157">
        <f t="shared" si="33"/>
        <v>0</v>
      </c>
      <c r="L418" s="157">
        <f t="shared" si="35"/>
        <v>0</v>
      </c>
    </row>
    <row r="419" spans="1:12" ht="18.75" customHeight="1">
      <c r="A419" s="33">
        <v>20</v>
      </c>
      <c r="B419" s="36"/>
      <c r="C419" s="36"/>
      <c r="D419" s="517"/>
      <c r="E419" s="518"/>
      <c r="F419" s="518"/>
      <c r="G419" s="519"/>
      <c r="H419" s="37"/>
      <c r="I419" s="37"/>
      <c r="J419" s="156" t="str">
        <f t="shared" si="34"/>
        <v/>
      </c>
      <c r="K419" s="157">
        <f t="shared" si="33"/>
        <v>0</v>
      </c>
      <c r="L419" s="157">
        <f t="shared" si="35"/>
        <v>0</v>
      </c>
    </row>
    <row r="420" spans="1:12" ht="18.75" customHeight="1">
      <c r="A420" s="33">
        <v>21</v>
      </c>
      <c r="B420" s="36"/>
      <c r="C420" s="36"/>
      <c r="D420" s="517"/>
      <c r="E420" s="518"/>
      <c r="F420" s="518"/>
      <c r="G420" s="519"/>
      <c r="H420" s="37"/>
      <c r="I420" s="37"/>
      <c r="J420" s="156" t="str">
        <f t="shared" si="34"/>
        <v/>
      </c>
      <c r="K420" s="157">
        <f t="shared" si="33"/>
        <v>0</v>
      </c>
      <c r="L420" s="157">
        <f t="shared" si="35"/>
        <v>0</v>
      </c>
    </row>
    <row r="421" spans="1:12" ht="18.75" customHeight="1">
      <c r="A421" s="33">
        <v>22</v>
      </c>
      <c r="B421" s="36"/>
      <c r="C421" s="36"/>
      <c r="D421" s="517"/>
      <c r="E421" s="518"/>
      <c r="F421" s="518"/>
      <c r="G421" s="519"/>
      <c r="H421" s="37"/>
      <c r="I421" s="37"/>
      <c r="J421" s="156" t="str">
        <f t="shared" si="34"/>
        <v/>
      </c>
      <c r="K421" s="157">
        <f t="shared" si="33"/>
        <v>0</v>
      </c>
      <c r="L421" s="157">
        <f t="shared" si="35"/>
        <v>0</v>
      </c>
    </row>
    <row r="422" spans="1:12" ht="18.75" customHeight="1">
      <c r="A422" s="33">
        <v>23</v>
      </c>
      <c r="B422" s="36"/>
      <c r="C422" s="36"/>
      <c r="D422" s="517"/>
      <c r="E422" s="518"/>
      <c r="F422" s="518"/>
      <c r="G422" s="519"/>
      <c r="H422" s="37"/>
      <c r="I422" s="37"/>
      <c r="J422" s="156" t="str">
        <f t="shared" si="34"/>
        <v/>
      </c>
      <c r="K422" s="157">
        <f t="shared" si="33"/>
        <v>0</v>
      </c>
      <c r="L422" s="157">
        <f t="shared" si="35"/>
        <v>0</v>
      </c>
    </row>
    <row r="423" spans="1:12" ht="18.75" customHeight="1">
      <c r="A423" s="33">
        <v>24</v>
      </c>
      <c r="B423" s="36"/>
      <c r="C423" s="36"/>
      <c r="D423" s="517"/>
      <c r="E423" s="518"/>
      <c r="F423" s="518"/>
      <c r="G423" s="519"/>
      <c r="H423" s="38"/>
      <c r="I423" s="37"/>
      <c r="J423" s="156" t="str">
        <f t="shared" si="34"/>
        <v/>
      </c>
      <c r="K423" s="157">
        <f t="shared" si="33"/>
        <v>0</v>
      </c>
      <c r="L423" s="157">
        <f t="shared" si="35"/>
        <v>0</v>
      </c>
    </row>
    <row r="424" spans="1:12" ht="18.75" customHeight="1">
      <c r="A424" s="33">
        <v>25</v>
      </c>
      <c r="B424" s="36"/>
      <c r="C424" s="36"/>
      <c r="D424" s="517"/>
      <c r="E424" s="518"/>
      <c r="F424" s="518"/>
      <c r="G424" s="519"/>
      <c r="H424" s="38"/>
      <c r="I424" s="37"/>
      <c r="J424" s="156" t="str">
        <f t="shared" si="34"/>
        <v/>
      </c>
      <c r="K424" s="157">
        <f t="shared" si="33"/>
        <v>0</v>
      </c>
      <c r="L424" s="157">
        <f t="shared" si="35"/>
        <v>0</v>
      </c>
    </row>
    <row r="425" spans="1:12" ht="18.75" customHeight="1">
      <c r="A425" s="33">
        <v>26</v>
      </c>
      <c r="B425" s="36"/>
      <c r="C425" s="36"/>
      <c r="D425" s="517"/>
      <c r="E425" s="518"/>
      <c r="F425" s="518"/>
      <c r="G425" s="519"/>
      <c r="H425" s="38"/>
      <c r="I425" s="37"/>
      <c r="J425" s="156" t="str">
        <f t="shared" si="34"/>
        <v/>
      </c>
      <c r="K425" s="157">
        <f t="shared" si="33"/>
        <v>0</v>
      </c>
      <c r="L425" s="157">
        <f t="shared" si="35"/>
        <v>0</v>
      </c>
    </row>
    <row r="426" spans="1:12" ht="18.75" customHeight="1">
      <c r="A426" s="33">
        <v>27</v>
      </c>
      <c r="B426" s="36"/>
      <c r="C426" s="36"/>
      <c r="D426" s="517"/>
      <c r="E426" s="518"/>
      <c r="F426" s="518"/>
      <c r="G426" s="519"/>
      <c r="H426" s="38"/>
      <c r="I426" s="37"/>
      <c r="J426" s="156" t="str">
        <f t="shared" si="34"/>
        <v/>
      </c>
      <c r="K426" s="157">
        <f t="shared" si="33"/>
        <v>0</v>
      </c>
      <c r="L426" s="157">
        <f t="shared" si="35"/>
        <v>0</v>
      </c>
    </row>
    <row r="427" spans="1:12" ht="18.75" customHeight="1">
      <c r="A427" s="33">
        <v>28</v>
      </c>
      <c r="B427" s="36"/>
      <c r="C427" s="36"/>
      <c r="D427" s="517"/>
      <c r="E427" s="518"/>
      <c r="F427" s="518"/>
      <c r="G427" s="519"/>
      <c r="H427" s="38"/>
      <c r="I427" s="37"/>
      <c r="J427" s="156" t="str">
        <f t="shared" si="34"/>
        <v/>
      </c>
      <c r="K427" s="157">
        <f t="shared" si="33"/>
        <v>0</v>
      </c>
      <c r="L427" s="157">
        <f t="shared" si="35"/>
        <v>0</v>
      </c>
    </row>
    <row r="428" spans="1:12" ht="18.75" customHeight="1">
      <c r="A428" s="33">
        <v>29</v>
      </c>
      <c r="B428" s="36"/>
      <c r="C428" s="36"/>
      <c r="D428" s="517"/>
      <c r="E428" s="518"/>
      <c r="F428" s="518"/>
      <c r="G428" s="519"/>
      <c r="H428" s="38"/>
      <c r="I428" s="37"/>
      <c r="J428" s="156" t="str">
        <f t="shared" si="34"/>
        <v/>
      </c>
      <c r="K428" s="157">
        <f t="shared" si="33"/>
        <v>0</v>
      </c>
      <c r="L428" s="157">
        <f t="shared" si="35"/>
        <v>0</v>
      </c>
    </row>
    <row r="429" spans="1:12" ht="18.75" customHeight="1">
      <c r="A429" s="33">
        <v>30</v>
      </c>
      <c r="B429" s="36"/>
      <c r="C429" s="36"/>
      <c r="D429" s="517"/>
      <c r="E429" s="518"/>
      <c r="F429" s="518"/>
      <c r="G429" s="519"/>
      <c r="H429" s="37"/>
      <c r="I429" s="37"/>
      <c r="J429" s="156" t="str">
        <f t="shared" si="34"/>
        <v/>
      </c>
      <c r="K429" s="157">
        <f t="shared" si="33"/>
        <v>0</v>
      </c>
      <c r="L429" s="157">
        <f t="shared" si="35"/>
        <v>0</v>
      </c>
    </row>
    <row r="430" spans="1:12" ht="21.75" customHeight="1">
      <c r="A430" s="3"/>
      <c r="B430" s="4">
        <f>GİRİŞ!F21</f>
        <v>0</v>
      </c>
      <c r="C430" s="4"/>
      <c r="D430" s="4" t="s">
        <v>214</v>
      </c>
      <c r="E430" s="4"/>
      <c r="F430" s="4"/>
      <c r="G430" s="4"/>
      <c r="H430" s="6" t="s">
        <v>52</v>
      </c>
      <c r="I430" s="5">
        <f>SUM(I400:I429)</f>
        <v>0</v>
      </c>
      <c r="J430" s="156">
        <f>SUM(J400:J429)</f>
        <v>0</v>
      </c>
      <c r="K430" s="156">
        <f>SUM(K400:K429)</f>
        <v>0</v>
      </c>
      <c r="L430" s="158">
        <f>SUM(L400:L429)</f>
        <v>0</v>
      </c>
    </row>
    <row r="431" spans="1:12">
      <c r="I431" s="158">
        <f>(I430*80)/100</f>
        <v>0</v>
      </c>
      <c r="J431" s="156"/>
      <c r="K431" s="156"/>
      <c r="L431" s="158"/>
    </row>
    <row r="432" spans="1:12">
      <c r="J432" s="158"/>
      <c r="K432" s="158"/>
      <c r="L432" s="158"/>
    </row>
    <row r="433" spans="1:12" ht="33" customHeight="1">
      <c r="A433" s="31"/>
      <c r="B433" s="32"/>
      <c r="C433" s="6">
        <f>B436</f>
        <v>0</v>
      </c>
      <c r="D433" s="257" t="s">
        <v>51</v>
      </c>
      <c r="E433" s="516">
        <f>GİRİŞ!I22</f>
        <v>0</v>
      </c>
      <c r="F433" s="516"/>
      <c r="G433" s="516"/>
      <c r="H433" s="258" t="s">
        <v>208</v>
      </c>
      <c r="I433" s="259"/>
      <c r="J433" s="158"/>
      <c r="K433" s="158"/>
      <c r="L433" s="158"/>
    </row>
    <row r="434" spans="1:12" ht="17.25" customHeight="1">
      <c r="A434" s="529" t="s">
        <v>49</v>
      </c>
      <c r="B434" s="529"/>
      <c r="C434" s="529"/>
      <c r="D434" s="529"/>
      <c r="E434" s="523">
        <f>GİRİŞ!H22</f>
        <v>0</v>
      </c>
      <c r="F434" s="524"/>
      <c r="G434" s="524"/>
      <c r="H434" s="524"/>
      <c r="I434" s="525"/>
      <c r="J434" s="158"/>
      <c r="K434" s="158"/>
      <c r="L434" s="158"/>
    </row>
    <row r="435" spans="1:12" ht="32.25" customHeight="1">
      <c r="A435" s="34" t="s">
        <v>48</v>
      </c>
      <c r="B435" s="34" t="s">
        <v>46</v>
      </c>
      <c r="C435" s="35" t="s">
        <v>12</v>
      </c>
      <c r="D435" s="526" t="s">
        <v>8</v>
      </c>
      <c r="E435" s="527"/>
      <c r="F435" s="527"/>
      <c r="G435" s="528"/>
      <c r="H435" s="34" t="s">
        <v>47</v>
      </c>
      <c r="I435" s="34" t="s">
        <v>38</v>
      </c>
      <c r="J435" s="158"/>
      <c r="K435" s="158"/>
      <c r="L435" s="158"/>
    </row>
    <row r="436" spans="1:12" ht="18.75" customHeight="1">
      <c r="A436" s="33">
        <v>1</v>
      </c>
      <c r="B436" s="33">
        <f>GİRİŞ!E22</f>
        <v>0</v>
      </c>
      <c r="C436" s="36"/>
      <c r="D436" s="517"/>
      <c r="E436" s="518"/>
      <c r="F436" s="518"/>
      <c r="G436" s="519"/>
      <c r="H436" s="147"/>
      <c r="I436" s="37"/>
      <c r="J436" s="156" t="str">
        <f>IF(D436="","",1)</f>
        <v/>
      </c>
      <c r="K436" s="157">
        <f t="shared" ref="K436:K465" si="36">IF(H436="KONTENJAN",1,0)</f>
        <v>0</v>
      </c>
      <c r="L436" s="157">
        <f>IF(H436="İNDİRİMLİ",1,0)</f>
        <v>0</v>
      </c>
    </row>
    <row r="437" spans="1:12" ht="18.75" customHeight="1">
      <c r="A437" s="33">
        <v>2</v>
      </c>
      <c r="B437" s="36"/>
      <c r="C437" s="36"/>
      <c r="D437" s="517"/>
      <c r="E437" s="518"/>
      <c r="F437" s="518"/>
      <c r="G437" s="519"/>
      <c r="H437" s="37"/>
      <c r="I437" s="37"/>
      <c r="J437" s="156" t="str">
        <f t="shared" ref="J437:J465" si="37">IF(D437="","",1)</f>
        <v/>
      </c>
      <c r="K437" s="157">
        <f t="shared" si="36"/>
        <v>0</v>
      </c>
      <c r="L437" s="157">
        <f t="shared" ref="L437:L465" si="38">IF(H437="İNDİRİMLİ",1,0)</f>
        <v>0</v>
      </c>
    </row>
    <row r="438" spans="1:12" ht="18.75" customHeight="1">
      <c r="A438" s="33">
        <v>3</v>
      </c>
      <c r="B438" s="36"/>
      <c r="C438" s="36"/>
      <c r="D438" s="517"/>
      <c r="E438" s="518"/>
      <c r="F438" s="518"/>
      <c r="G438" s="519"/>
      <c r="H438" s="37"/>
      <c r="I438" s="37"/>
      <c r="J438" s="156" t="str">
        <f t="shared" si="37"/>
        <v/>
      </c>
      <c r="K438" s="157">
        <f t="shared" si="36"/>
        <v>0</v>
      </c>
      <c r="L438" s="157">
        <f t="shared" si="38"/>
        <v>0</v>
      </c>
    </row>
    <row r="439" spans="1:12" ht="18.75" customHeight="1">
      <c r="A439" s="33">
        <v>4</v>
      </c>
      <c r="B439" s="36"/>
      <c r="C439" s="36"/>
      <c r="D439" s="517"/>
      <c r="E439" s="518"/>
      <c r="F439" s="518"/>
      <c r="G439" s="519"/>
      <c r="H439" s="37"/>
      <c r="I439" s="37"/>
      <c r="J439" s="156" t="str">
        <f t="shared" si="37"/>
        <v/>
      </c>
      <c r="K439" s="157">
        <f t="shared" si="36"/>
        <v>0</v>
      </c>
      <c r="L439" s="157">
        <f t="shared" si="38"/>
        <v>0</v>
      </c>
    </row>
    <row r="440" spans="1:12" ht="18.75" customHeight="1">
      <c r="A440" s="33">
        <v>5</v>
      </c>
      <c r="B440" s="36"/>
      <c r="C440" s="36"/>
      <c r="D440" s="517"/>
      <c r="E440" s="518"/>
      <c r="F440" s="518"/>
      <c r="G440" s="519"/>
      <c r="H440" s="37"/>
      <c r="I440" s="37"/>
      <c r="J440" s="156" t="str">
        <f t="shared" si="37"/>
        <v/>
      </c>
      <c r="K440" s="157">
        <f t="shared" si="36"/>
        <v>0</v>
      </c>
      <c r="L440" s="157">
        <f t="shared" si="38"/>
        <v>0</v>
      </c>
    </row>
    <row r="441" spans="1:12" ht="18.75" customHeight="1">
      <c r="A441" s="33">
        <v>6</v>
      </c>
      <c r="B441" s="36"/>
      <c r="C441" s="36"/>
      <c r="D441" s="517"/>
      <c r="E441" s="518"/>
      <c r="F441" s="518"/>
      <c r="G441" s="519"/>
      <c r="H441" s="37"/>
      <c r="I441" s="37"/>
      <c r="J441" s="156" t="str">
        <f t="shared" si="37"/>
        <v/>
      </c>
      <c r="K441" s="157">
        <f t="shared" si="36"/>
        <v>0</v>
      </c>
      <c r="L441" s="157">
        <f t="shared" si="38"/>
        <v>0</v>
      </c>
    </row>
    <row r="442" spans="1:12" ht="18.75" customHeight="1">
      <c r="A442" s="33">
        <v>7</v>
      </c>
      <c r="B442" s="36"/>
      <c r="C442" s="36"/>
      <c r="D442" s="517"/>
      <c r="E442" s="518"/>
      <c r="F442" s="518"/>
      <c r="G442" s="519"/>
      <c r="H442" s="37"/>
      <c r="I442" s="37"/>
      <c r="J442" s="156" t="str">
        <f t="shared" si="37"/>
        <v/>
      </c>
      <c r="K442" s="157">
        <f t="shared" si="36"/>
        <v>0</v>
      </c>
      <c r="L442" s="157">
        <f t="shared" si="38"/>
        <v>0</v>
      </c>
    </row>
    <row r="443" spans="1:12" ht="18.75" customHeight="1">
      <c r="A443" s="33">
        <v>8</v>
      </c>
      <c r="B443" s="36"/>
      <c r="C443" s="36"/>
      <c r="D443" s="517"/>
      <c r="E443" s="518"/>
      <c r="F443" s="518"/>
      <c r="G443" s="519"/>
      <c r="H443" s="37"/>
      <c r="I443" s="37"/>
      <c r="J443" s="156" t="str">
        <f t="shared" si="37"/>
        <v/>
      </c>
      <c r="K443" s="157">
        <f t="shared" si="36"/>
        <v>0</v>
      </c>
      <c r="L443" s="157">
        <f t="shared" si="38"/>
        <v>0</v>
      </c>
    </row>
    <row r="444" spans="1:12" ht="18.75" customHeight="1">
      <c r="A444" s="33">
        <v>9</v>
      </c>
      <c r="B444" s="36"/>
      <c r="C444" s="36"/>
      <c r="D444" s="517"/>
      <c r="E444" s="518"/>
      <c r="F444" s="518"/>
      <c r="G444" s="519"/>
      <c r="H444" s="37"/>
      <c r="I444" s="37"/>
      <c r="J444" s="156" t="str">
        <f t="shared" si="37"/>
        <v/>
      </c>
      <c r="K444" s="157">
        <f t="shared" si="36"/>
        <v>0</v>
      </c>
      <c r="L444" s="157">
        <f t="shared" si="38"/>
        <v>0</v>
      </c>
    </row>
    <row r="445" spans="1:12" ht="18.75" customHeight="1">
      <c r="A445" s="33">
        <v>10</v>
      </c>
      <c r="B445" s="36"/>
      <c r="C445" s="36"/>
      <c r="D445" s="517"/>
      <c r="E445" s="518"/>
      <c r="F445" s="518"/>
      <c r="G445" s="519"/>
      <c r="H445" s="37"/>
      <c r="I445" s="37"/>
      <c r="J445" s="156" t="str">
        <f t="shared" si="37"/>
        <v/>
      </c>
      <c r="K445" s="157">
        <f t="shared" si="36"/>
        <v>0</v>
      </c>
      <c r="L445" s="157">
        <f t="shared" si="38"/>
        <v>0</v>
      </c>
    </row>
    <row r="446" spans="1:12" ht="18.75" customHeight="1">
      <c r="A446" s="33">
        <v>11</v>
      </c>
      <c r="B446" s="36"/>
      <c r="C446" s="36"/>
      <c r="D446" s="517"/>
      <c r="E446" s="518"/>
      <c r="F446" s="518"/>
      <c r="G446" s="519"/>
      <c r="H446" s="37"/>
      <c r="I446" s="37"/>
      <c r="J446" s="156" t="str">
        <f t="shared" si="37"/>
        <v/>
      </c>
      <c r="K446" s="157">
        <f t="shared" si="36"/>
        <v>0</v>
      </c>
      <c r="L446" s="157">
        <f t="shared" si="38"/>
        <v>0</v>
      </c>
    </row>
    <row r="447" spans="1:12" ht="18.75" customHeight="1">
      <c r="A447" s="33">
        <v>12</v>
      </c>
      <c r="B447" s="36"/>
      <c r="C447" s="36"/>
      <c r="D447" s="517"/>
      <c r="E447" s="518"/>
      <c r="F447" s="518"/>
      <c r="G447" s="519"/>
      <c r="H447" s="37"/>
      <c r="I447" s="37"/>
      <c r="J447" s="156" t="str">
        <f t="shared" si="37"/>
        <v/>
      </c>
      <c r="K447" s="157">
        <f t="shared" si="36"/>
        <v>0</v>
      </c>
      <c r="L447" s="157">
        <f t="shared" si="38"/>
        <v>0</v>
      </c>
    </row>
    <row r="448" spans="1:12" ht="18.75" customHeight="1">
      <c r="A448" s="33">
        <v>13</v>
      </c>
      <c r="B448" s="36"/>
      <c r="C448" s="36"/>
      <c r="D448" s="517"/>
      <c r="E448" s="518"/>
      <c r="F448" s="518"/>
      <c r="G448" s="519"/>
      <c r="H448" s="37"/>
      <c r="I448" s="37"/>
      <c r="J448" s="156" t="str">
        <f t="shared" si="37"/>
        <v/>
      </c>
      <c r="K448" s="157">
        <f t="shared" si="36"/>
        <v>0</v>
      </c>
      <c r="L448" s="157">
        <f t="shared" si="38"/>
        <v>0</v>
      </c>
    </row>
    <row r="449" spans="1:12" ht="18.75" customHeight="1">
      <c r="A449" s="33">
        <v>14</v>
      </c>
      <c r="B449" s="36"/>
      <c r="C449" s="36"/>
      <c r="D449" s="517"/>
      <c r="E449" s="518"/>
      <c r="F449" s="518"/>
      <c r="G449" s="519"/>
      <c r="H449" s="37"/>
      <c r="I449" s="37"/>
      <c r="J449" s="156" t="str">
        <f t="shared" si="37"/>
        <v/>
      </c>
      <c r="K449" s="157">
        <f t="shared" si="36"/>
        <v>0</v>
      </c>
      <c r="L449" s="157">
        <f t="shared" si="38"/>
        <v>0</v>
      </c>
    </row>
    <row r="450" spans="1:12" ht="18.75" customHeight="1">
      <c r="A450" s="33">
        <v>15</v>
      </c>
      <c r="B450" s="36"/>
      <c r="C450" s="36"/>
      <c r="D450" s="517"/>
      <c r="E450" s="518"/>
      <c r="F450" s="518"/>
      <c r="G450" s="519"/>
      <c r="H450" s="37"/>
      <c r="I450" s="37"/>
      <c r="J450" s="156" t="str">
        <f t="shared" si="37"/>
        <v/>
      </c>
      <c r="K450" s="157">
        <f t="shared" si="36"/>
        <v>0</v>
      </c>
      <c r="L450" s="157">
        <f t="shared" si="38"/>
        <v>0</v>
      </c>
    </row>
    <row r="451" spans="1:12" ht="18.75" customHeight="1">
      <c r="A451" s="33">
        <v>16</v>
      </c>
      <c r="B451" s="36"/>
      <c r="C451" s="36"/>
      <c r="D451" s="517"/>
      <c r="E451" s="518"/>
      <c r="F451" s="518"/>
      <c r="G451" s="519"/>
      <c r="H451" s="37"/>
      <c r="I451" s="37"/>
      <c r="J451" s="156" t="str">
        <f t="shared" si="37"/>
        <v/>
      </c>
      <c r="K451" s="157">
        <f t="shared" si="36"/>
        <v>0</v>
      </c>
      <c r="L451" s="157">
        <f t="shared" si="38"/>
        <v>0</v>
      </c>
    </row>
    <row r="452" spans="1:12" ht="18.75" customHeight="1">
      <c r="A452" s="33">
        <v>17</v>
      </c>
      <c r="B452" s="36"/>
      <c r="C452" s="36"/>
      <c r="D452" s="517"/>
      <c r="E452" s="518"/>
      <c r="F452" s="518"/>
      <c r="G452" s="519"/>
      <c r="H452" s="37"/>
      <c r="I452" s="37"/>
      <c r="J452" s="156" t="str">
        <f t="shared" si="37"/>
        <v/>
      </c>
      <c r="K452" s="157">
        <f t="shared" si="36"/>
        <v>0</v>
      </c>
      <c r="L452" s="157">
        <f t="shared" si="38"/>
        <v>0</v>
      </c>
    </row>
    <row r="453" spans="1:12" ht="18.75" customHeight="1">
      <c r="A453" s="33">
        <v>18</v>
      </c>
      <c r="B453" s="36"/>
      <c r="C453" s="36"/>
      <c r="D453" s="517"/>
      <c r="E453" s="518"/>
      <c r="F453" s="518"/>
      <c r="G453" s="519"/>
      <c r="H453" s="37"/>
      <c r="I453" s="37"/>
      <c r="J453" s="156" t="str">
        <f t="shared" si="37"/>
        <v/>
      </c>
      <c r="K453" s="157">
        <f t="shared" si="36"/>
        <v>0</v>
      </c>
      <c r="L453" s="157">
        <f t="shared" si="38"/>
        <v>0</v>
      </c>
    </row>
    <row r="454" spans="1:12" ht="18.75" customHeight="1">
      <c r="A454" s="33">
        <v>19</v>
      </c>
      <c r="B454" s="36"/>
      <c r="C454" s="36"/>
      <c r="D454" s="517"/>
      <c r="E454" s="518"/>
      <c r="F454" s="518"/>
      <c r="G454" s="519"/>
      <c r="H454" s="37"/>
      <c r="I454" s="37"/>
      <c r="J454" s="156" t="str">
        <f t="shared" si="37"/>
        <v/>
      </c>
      <c r="K454" s="157">
        <f t="shared" si="36"/>
        <v>0</v>
      </c>
      <c r="L454" s="157">
        <f t="shared" si="38"/>
        <v>0</v>
      </c>
    </row>
    <row r="455" spans="1:12" ht="18.75" customHeight="1">
      <c r="A455" s="33">
        <v>20</v>
      </c>
      <c r="B455" s="36"/>
      <c r="C455" s="36"/>
      <c r="D455" s="517"/>
      <c r="E455" s="518"/>
      <c r="F455" s="518"/>
      <c r="G455" s="519"/>
      <c r="H455" s="37"/>
      <c r="I455" s="37"/>
      <c r="J455" s="156" t="str">
        <f t="shared" si="37"/>
        <v/>
      </c>
      <c r="K455" s="157">
        <f t="shared" si="36"/>
        <v>0</v>
      </c>
      <c r="L455" s="157">
        <f t="shared" si="38"/>
        <v>0</v>
      </c>
    </row>
    <row r="456" spans="1:12" ht="18.75" customHeight="1">
      <c r="A456" s="33">
        <v>21</v>
      </c>
      <c r="B456" s="36"/>
      <c r="C456" s="36"/>
      <c r="D456" s="517"/>
      <c r="E456" s="518"/>
      <c r="F456" s="518"/>
      <c r="G456" s="519"/>
      <c r="H456" s="37"/>
      <c r="I456" s="37"/>
      <c r="J456" s="156" t="str">
        <f t="shared" si="37"/>
        <v/>
      </c>
      <c r="K456" s="157">
        <f t="shared" si="36"/>
        <v>0</v>
      </c>
      <c r="L456" s="157">
        <f t="shared" si="38"/>
        <v>0</v>
      </c>
    </row>
    <row r="457" spans="1:12" ht="18.75" customHeight="1">
      <c r="A457" s="33">
        <v>22</v>
      </c>
      <c r="B457" s="36"/>
      <c r="C457" s="36"/>
      <c r="D457" s="517"/>
      <c r="E457" s="518"/>
      <c r="F457" s="518"/>
      <c r="G457" s="519"/>
      <c r="H457" s="37"/>
      <c r="I457" s="37"/>
      <c r="J457" s="156" t="str">
        <f t="shared" si="37"/>
        <v/>
      </c>
      <c r="K457" s="157">
        <f t="shared" si="36"/>
        <v>0</v>
      </c>
      <c r="L457" s="157">
        <f t="shared" si="38"/>
        <v>0</v>
      </c>
    </row>
    <row r="458" spans="1:12" ht="18.75" customHeight="1">
      <c r="A458" s="33">
        <v>23</v>
      </c>
      <c r="B458" s="36"/>
      <c r="C458" s="36"/>
      <c r="D458" s="517"/>
      <c r="E458" s="518"/>
      <c r="F458" s="518"/>
      <c r="G458" s="519"/>
      <c r="H458" s="37"/>
      <c r="I458" s="37"/>
      <c r="J458" s="156" t="str">
        <f t="shared" si="37"/>
        <v/>
      </c>
      <c r="K458" s="157">
        <f t="shared" si="36"/>
        <v>0</v>
      </c>
      <c r="L458" s="157">
        <f t="shared" si="38"/>
        <v>0</v>
      </c>
    </row>
    <row r="459" spans="1:12" ht="18.75" customHeight="1">
      <c r="A459" s="33">
        <v>24</v>
      </c>
      <c r="B459" s="36"/>
      <c r="C459" s="36"/>
      <c r="D459" s="517"/>
      <c r="E459" s="518"/>
      <c r="F459" s="518"/>
      <c r="G459" s="519"/>
      <c r="H459" s="38"/>
      <c r="I459" s="37"/>
      <c r="J459" s="156" t="str">
        <f t="shared" si="37"/>
        <v/>
      </c>
      <c r="K459" s="157">
        <f t="shared" si="36"/>
        <v>0</v>
      </c>
      <c r="L459" s="157">
        <f t="shared" si="38"/>
        <v>0</v>
      </c>
    </row>
    <row r="460" spans="1:12" ht="18.75" customHeight="1">
      <c r="A460" s="33">
        <v>25</v>
      </c>
      <c r="B460" s="36"/>
      <c r="C460" s="36"/>
      <c r="D460" s="517"/>
      <c r="E460" s="518"/>
      <c r="F460" s="518"/>
      <c r="G460" s="519"/>
      <c r="H460" s="38"/>
      <c r="I460" s="37"/>
      <c r="J460" s="156" t="str">
        <f t="shared" si="37"/>
        <v/>
      </c>
      <c r="K460" s="157">
        <f t="shared" si="36"/>
        <v>0</v>
      </c>
      <c r="L460" s="157">
        <f t="shared" si="38"/>
        <v>0</v>
      </c>
    </row>
    <row r="461" spans="1:12" ht="18.75" customHeight="1">
      <c r="A461" s="33">
        <v>26</v>
      </c>
      <c r="B461" s="36"/>
      <c r="C461" s="36"/>
      <c r="D461" s="517"/>
      <c r="E461" s="518"/>
      <c r="F461" s="518"/>
      <c r="G461" s="519"/>
      <c r="H461" s="38"/>
      <c r="I461" s="37"/>
      <c r="J461" s="156" t="str">
        <f t="shared" si="37"/>
        <v/>
      </c>
      <c r="K461" s="157">
        <f t="shared" si="36"/>
        <v>0</v>
      </c>
      <c r="L461" s="157">
        <f t="shared" si="38"/>
        <v>0</v>
      </c>
    </row>
    <row r="462" spans="1:12" ht="18.75" customHeight="1">
      <c r="A462" s="33">
        <v>27</v>
      </c>
      <c r="B462" s="36"/>
      <c r="C462" s="36"/>
      <c r="D462" s="517"/>
      <c r="E462" s="518"/>
      <c r="F462" s="518"/>
      <c r="G462" s="519"/>
      <c r="H462" s="38"/>
      <c r="I462" s="37"/>
      <c r="J462" s="156" t="str">
        <f t="shared" si="37"/>
        <v/>
      </c>
      <c r="K462" s="157">
        <f t="shared" si="36"/>
        <v>0</v>
      </c>
      <c r="L462" s="157">
        <f t="shared" si="38"/>
        <v>0</v>
      </c>
    </row>
    <row r="463" spans="1:12" ht="18.75" customHeight="1">
      <c r="A463" s="33">
        <v>28</v>
      </c>
      <c r="B463" s="36"/>
      <c r="C463" s="36"/>
      <c r="D463" s="517"/>
      <c r="E463" s="518"/>
      <c r="F463" s="518"/>
      <c r="G463" s="519"/>
      <c r="H463" s="38"/>
      <c r="I463" s="37"/>
      <c r="J463" s="156" t="str">
        <f t="shared" si="37"/>
        <v/>
      </c>
      <c r="K463" s="157">
        <f t="shared" si="36"/>
        <v>0</v>
      </c>
      <c r="L463" s="157">
        <f t="shared" si="38"/>
        <v>0</v>
      </c>
    </row>
    <row r="464" spans="1:12" ht="18.75" customHeight="1">
      <c r="A464" s="33">
        <v>29</v>
      </c>
      <c r="B464" s="36"/>
      <c r="C464" s="36"/>
      <c r="D464" s="517"/>
      <c r="E464" s="518"/>
      <c r="F464" s="518"/>
      <c r="G464" s="519"/>
      <c r="H464" s="38"/>
      <c r="I464" s="37"/>
      <c r="J464" s="156" t="str">
        <f t="shared" si="37"/>
        <v/>
      </c>
      <c r="K464" s="157">
        <f t="shared" si="36"/>
        <v>0</v>
      </c>
      <c r="L464" s="157">
        <f t="shared" si="38"/>
        <v>0</v>
      </c>
    </row>
    <row r="465" spans="1:12" ht="18.75" customHeight="1">
      <c r="A465" s="33">
        <v>30</v>
      </c>
      <c r="B465" s="36"/>
      <c r="C465" s="36"/>
      <c r="D465" s="517"/>
      <c r="E465" s="518"/>
      <c r="F465" s="518"/>
      <c r="G465" s="519"/>
      <c r="H465" s="37"/>
      <c r="I465" s="37"/>
      <c r="J465" s="156" t="str">
        <f t="shared" si="37"/>
        <v/>
      </c>
      <c r="K465" s="157">
        <f t="shared" si="36"/>
        <v>0</v>
      </c>
      <c r="L465" s="157">
        <f t="shared" si="38"/>
        <v>0</v>
      </c>
    </row>
    <row r="466" spans="1:12" ht="21.75" customHeight="1">
      <c r="A466" s="3"/>
      <c r="B466" s="4">
        <f>GİRİŞ!F22</f>
        <v>0</v>
      </c>
      <c r="C466" s="4"/>
      <c r="D466" s="4" t="s">
        <v>214</v>
      </c>
      <c r="E466" s="4"/>
      <c r="F466" s="4"/>
      <c r="G466" s="4"/>
      <c r="H466" s="6" t="s">
        <v>52</v>
      </c>
      <c r="I466" s="5">
        <f>SUM(I436:I465)</f>
        <v>0</v>
      </c>
      <c r="J466" s="156">
        <f>SUM(J436:J465)</f>
        <v>0</v>
      </c>
      <c r="K466" s="156">
        <f>SUM(K436:K465)</f>
        <v>0</v>
      </c>
      <c r="L466" s="158">
        <f>SUM(L436:L465)</f>
        <v>0</v>
      </c>
    </row>
    <row r="467" spans="1:12">
      <c r="I467" s="158">
        <f>(I466*80)/100</f>
        <v>0</v>
      </c>
      <c r="J467" s="156"/>
      <c r="K467" s="156"/>
      <c r="L467" s="158"/>
    </row>
    <row r="468" spans="1:12">
      <c r="J468" s="158"/>
      <c r="K468" s="158"/>
      <c r="L468" s="158"/>
    </row>
    <row r="469" spans="1:12" ht="33" customHeight="1">
      <c r="A469" s="31"/>
      <c r="B469" s="32"/>
      <c r="C469" s="6">
        <f>B472</f>
        <v>0</v>
      </c>
      <c r="D469" s="257" t="s">
        <v>51</v>
      </c>
      <c r="E469" s="516">
        <f>GİRİŞ!I23</f>
        <v>0</v>
      </c>
      <c r="F469" s="516"/>
      <c r="G469" s="516"/>
      <c r="H469" s="258" t="s">
        <v>208</v>
      </c>
      <c r="I469" s="259"/>
      <c r="J469" s="158"/>
      <c r="K469" s="158"/>
      <c r="L469" s="158"/>
    </row>
    <row r="470" spans="1:12" ht="17.25" customHeight="1">
      <c r="A470" s="529" t="s">
        <v>49</v>
      </c>
      <c r="B470" s="529"/>
      <c r="C470" s="529"/>
      <c r="D470" s="529"/>
      <c r="E470" s="523">
        <f>GİRİŞ!H23</f>
        <v>0</v>
      </c>
      <c r="F470" s="524"/>
      <c r="G470" s="524"/>
      <c r="H470" s="524"/>
      <c r="I470" s="525"/>
      <c r="J470" s="158"/>
      <c r="K470" s="158"/>
      <c r="L470" s="158"/>
    </row>
    <row r="471" spans="1:12" ht="32.25" customHeight="1">
      <c r="A471" s="34" t="s">
        <v>48</v>
      </c>
      <c r="B471" s="34" t="s">
        <v>46</v>
      </c>
      <c r="C471" s="35" t="s">
        <v>12</v>
      </c>
      <c r="D471" s="526" t="s">
        <v>8</v>
      </c>
      <c r="E471" s="527"/>
      <c r="F471" s="527"/>
      <c r="G471" s="528"/>
      <c r="H471" s="34" t="s">
        <v>47</v>
      </c>
      <c r="I471" s="34" t="s">
        <v>38</v>
      </c>
      <c r="J471" s="158"/>
      <c r="K471" s="158"/>
      <c r="L471" s="158"/>
    </row>
    <row r="472" spans="1:12" ht="18.75" customHeight="1">
      <c r="A472" s="33">
        <v>1</v>
      </c>
      <c r="B472" s="33">
        <f>GİRİŞ!E23</f>
        <v>0</v>
      </c>
      <c r="C472" s="36"/>
      <c r="D472" s="517"/>
      <c r="E472" s="518"/>
      <c r="F472" s="518"/>
      <c r="G472" s="519"/>
      <c r="H472" s="147"/>
      <c r="I472" s="37"/>
      <c r="J472" s="156" t="str">
        <f>IF(D472="","",1)</f>
        <v/>
      </c>
      <c r="K472" s="157">
        <f t="shared" ref="K472:K501" si="39">IF(H472="KONTENJAN",1,0)</f>
        <v>0</v>
      </c>
      <c r="L472" s="157">
        <f>IF(H472="İNDİRİMLİ",1,0)</f>
        <v>0</v>
      </c>
    </row>
    <row r="473" spans="1:12" ht="18.75" customHeight="1">
      <c r="A473" s="33">
        <v>2</v>
      </c>
      <c r="B473" s="36"/>
      <c r="C473" s="36"/>
      <c r="D473" s="517"/>
      <c r="E473" s="518"/>
      <c r="F473" s="518"/>
      <c r="G473" s="519"/>
      <c r="H473" s="37"/>
      <c r="I473" s="37"/>
      <c r="J473" s="156" t="str">
        <f t="shared" ref="J473:J501" si="40">IF(D473="","",1)</f>
        <v/>
      </c>
      <c r="K473" s="157">
        <f t="shared" si="39"/>
        <v>0</v>
      </c>
      <c r="L473" s="157">
        <f t="shared" ref="L473:L501" si="41">IF(H473="İNDİRİMLİ",1,0)</f>
        <v>0</v>
      </c>
    </row>
    <row r="474" spans="1:12" ht="18.75" customHeight="1">
      <c r="A474" s="33">
        <v>3</v>
      </c>
      <c r="B474" s="36"/>
      <c r="C474" s="36"/>
      <c r="D474" s="517"/>
      <c r="E474" s="518"/>
      <c r="F474" s="518"/>
      <c r="G474" s="519"/>
      <c r="H474" s="37"/>
      <c r="I474" s="37"/>
      <c r="J474" s="156" t="str">
        <f t="shared" si="40"/>
        <v/>
      </c>
      <c r="K474" s="157">
        <f t="shared" si="39"/>
        <v>0</v>
      </c>
      <c r="L474" s="157">
        <f t="shared" si="41"/>
        <v>0</v>
      </c>
    </row>
    <row r="475" spans="1:12" ht="18.75" customHeight="1">
      <c r="A475" s="33">
        <v>4</v>
      </c>
      <c r="B475" s="36"/>
      <c r="C475" s="36"/>
      <c r="D475" s="517"/>
      <c r="E475" s="518"/>
      <c r="F475" s="518"/>
      <c r="G475" s="519"/>
      <c r="H475" s="37"/>
      <c r="I475" s="37"/>
      <c r="J475" s="156" t="str">
        <f t="shared" si="40"/>
        <v/>
      </c>
      <c r="K475" s="157">
        <f t="shared" si="39"/>
        <v>0</v>
      </c>
      <c r="L475" s="157">
        <f t="shared" si="41"/>
        <v>0</v>
      </c>
    </row>
    <row r="476" spans="1:12" ht="18.75" customHeight="1">
      <c r="A476" s="33">
        <v>5</v>
      </c>
      <c r="B476" s="36"/>
      <c r="C476" s="36"/>
      <c r="D476" s="517"/>
      <c r="E476" s="518"/>
      <c r="F476" s="518"/>
      <c r="G476" s="519"/>
      <c r="H476" s="37"/>
      <c r="I476" s="37"/>
      <c r="J476" s="156" t="str">
        <f t="shared" si="40"/>
        <v/>
      </c>
      <c r="K476" s="157">
        <f t="shared" si="39"/>
        <v>0</v>
      </c>
      <c r="L476" s="157">
        <f t="shared" si="41"/>
        <v>0</v>
      </c>
    </row>
    <row r="477" spans="1:12" ht="18.75" customHeight="1">
      <c r="A477" s="33">
        <v>6</v>
      </c>
      <c r="B477" s="36"/>
      <c r="C477" s="36"/>
      <c r="D477" s="517"/>
      <c r="E477" s="518"/>
      <c r="F477" s="518"/>
      <c r="G477" s="519"/>
      <c r="H477" s="37"/>
      <c r="I477" s="37"/>
      <c r="J477" s="156" t="str">
        <f t="shared" si="40"/>
        <v/>
      </c>
      <c r="K477" s="157">
        <f t="shared" si="39"/>
        <v>0</v>
      </c>
      <c r="L477" s="157">
        <f t="shared" si="41"/>
        <v>0</v>
      </c>
    </row>
    <row r="478" spans="1:12" ht="18.75" customHeight="1">
      <c r="A478" s="33">
        <v>7</v>
      </c>
      <c r="B478" s="36"/>
      <c r="C478" s="316"/>
      <c r="D478" s="517"/>
      <c r="E478" s="518"/>
      <c r="F478" s="518"/>
      <c r="G478" s="519"/>
      <c r="H478" s="316"/>
      <c r="I478" s="37"/>
      <c r="J478" s="156" t="str">
        <f t="shared" si="40"/>
        <v/>
      </c>
      <c r="K478" s="157">
        <f t="shared" si="39"/>
        <v>0</v>
      </c>
      <c r="L478" s="157">
        <f t="shared" si="41"/>
        <v>0</v>
      </c>
    </row>
    <row r="479" spans="1:12" ht="18.75" customHeight="1">
      <c r="A479" s="33">
        <v>8</v>
      </c>
      <c r="B479" s="36"/>
      <c r="C479" s="36"/>
      <c r="D479" s="517"/>
      <c r="E479" s="518"/>
      <c r="F479" s="518"/>
      <c r="G479" s="519"/>
      <c r="H479" s="37"/>
      <c r="I479" s="37"/>
      <c r="J479" s="156" t="str">
        <f t="shared" si="40"/>
        <v/>
      </c>
      <c r="K479" s="157">
        <f t="shared" si="39"/>
        <v>0</v>
      </c>
      <c r="L479" s="157">
        <f t="shared" si="41"/>
        <v>0</v>
      </c>
    </row>
    <row r="480" spans="1:12" ht="18.75" customHeight="1">
      <c r="A480" s="33">
        <v>9</v>
      </c>
      <c r="B480" s="36"/>
      <c r="C480" s="36"/>
      <c r="D480" s="517"/>
      <c r="E480" s="518"/>
      <c r="F480" s="518"/>
      <c r="G480" s="519"/>
      <c r="H480" s="37"/>
      <c r="I480" s="37"/>
      <c r="J480" s="156" t="str">
        <f t="shared" si="40"/>
        <v/>
      </c>
      <c r="K480" s="157">
        <f t="shared" si="39"/>
        <v>0</v>
      </c>
      <c r="L480" s="157">
        <f t="shared" si="41"/>
        <v>0</v>
      </c>
    </row>
    <row r="481" spans="1:12" ht="18.75" customHeight="1">
      <c r="A481" s="33">
        <v>10</v>
      </c>
      <c r="B481" s="36"/>
      <c r="C481" s="36"/>
      <c r="D481" s="517"/>
      <c r="E481" s="518"/>
      <c r="F481" s="518"/>
      <c r="G481" s="519"/>
      <c r="H481" s="37"/>
      <c r="I481" s="37"/>
      <c r="J481" s="156" t="str">
        <f t="shared" si="40"/>
        <v/>
      </c>
      <c r="K481" s="157">
        <f t="shared" si="39"/>
        <v>0</v>
      </c>
      <c r="L481" s="157">
        <f t="shared" si="41"/>
        <v>0</v>
      </c>
    </row>
    <row r="482" spans="1:12" ht="18.75" customHeight="1">
      <c r="A482" s="33">
        <v>11</v>
      </c>
      <c r="B482" s="36"/>
      <c r="C482" s="36"/>
      <c r="D482" s="517"/>
      <c r="E482" s="518"/>
      <c r="F482" s="518"/>
      <c r="G482" s="519"/>
      <c r="H482" s="37"/>
      <c r="I482" s="37"/>
      <c r="J482" s="156" t="str">
        <f t="shared" si="40"/>
        <v/>
      </c>
      <c r="K482" s="157">
        <f t="shared" si="39"/>
        <v>0</v>
      </c>
      <c r="L482" s="157">
        <f t="shared" si="41"/>
        <v>0</v>
      </c>
    </row>
    <row r="483" spans="1:12" ht="18.75" customHeight="1">
      <c r="A483" s="33">
        <v>12</v>
      </c>
      <c r="B483" s="36"/>
      <c r="C483" s="36"/>
      <c r="D483" s="517"/>
      <c r="E483" s="518"/>
      <c r="F483" s="518"/>
      <c r="G483" s="519"/>
      <c r="H483" s="37"/>
      <c r="I483" s="37"/>
      <c r="J483" s="156" t="str">
        <f t="shared" si="40"/>
        <v/>
      </c>
      <c r="K483" s="157">
        <f t="shared" si="39"/>
        <v>0</v>
      </c>
      <c r="L483" s="157">
        <f t="shared" si="41"/>
        <v>0</v>
      </c>
    </row>
    <row r="484" spans="1:12" ht="18.75" customHeight="1">
      <c r="A484" s="33">
        <v>13</v>
      </c>
      <c r="B484" s="36"/>
      <c r="C484" s="36"/>
      <c r="D484" s="517"/>
      <c r="E484" s="518"/>
      <c r="F484" s="518"/>
      <c r="G484" s="519"/>
      <c r="H484" s="37"/>
      <c r="I484" s="37"/>
      <c r="J484" s="156" t="str">
        <f t="shared" si="40"/>
        <v/>
      </c>
      <c r="K484" s="157">
        <f t="shared" si="39"/>
        <v>0</v>
      </c>
      <c r="L484" s="157">
        <f t="shared" si="41"/>
        <v>0</v>
      </c>
    </row>
    <row r="485" spans="1:12" ht="18.75" customHeight="1">
      <c r="A485" s="33">
        <v>14</v>
      </c>
      <c r="B485" s="36"/>
      <c r="C485" s="36"/>
      <c r="D485" s="517"/>
      <c r="E485" s="518"/>
      <c r="F485" s="518"/>
      <c r="G485" s="519"/>
      <c r="H485" s="37"/>
      <c r="I485" s="37"/>
      <c r="J485" s="156" t="str">
        <f t="shared" si="40"/>
        <v/>
      </c>
      <c r="K485" s="157">
        <f t="shared" si="39"/>
        <v>0</v>
      </c>
      <c r="L485" s="157">
        <f t="shared" si="41"/>
        <v>0</v>
      </c>
    </row>
    <row r="486" spans="1:12" ht="18.75" customHeight="1">
      <c r="A486" s="33">
        <v>15</v>
      </c>
      <c r="B486" s="36"/>
      <c r="C486" s="36"/>
      <c r="D486" s="517"/>
      <c r="E486" s="518"/>
      <c r="F486" s="518"/>
      <c r="G486" s="519"/>
      <c r="H486" s="37"/>
      <c r="I486" s="37"/>
      <c r="J486" s="156" t="str">
        <f t="shared" si="40"/>
        <v/>
      </c>
      <c r="K486" s="157">
        <f t="shared" si="39"/>
        <v>0</v>
      </c>
      <c r="L486" s="157">
        <f t="shared" si="41"/>
        <v>0</v>
      </c>
    </row>
    <row r="487" spans="1:12" ht="18.75" customHeight="1">
      <c r="A487" s="33">
        <v>16</v>
      </c>
      <c r="B487" s="36"/>
      <c r="C487" s="36"/>
      <c r="D487" s="517"/>
      <c r="E487" s="518"/>
      <c r="F487" s="518"/>
      <c r="G487" s="519"/>
      <c r="H487" s="37"/>
      <c r="I487" s="37"/>
      <c r="J487" s="156" t="str">
        <f t="shared" si="40"/>
        <v/>
      </c>
      <c r="K487" s="157">
        <f t="shared" si="39"/>
        <v>0</v>
      </c>
      <c r="L487" s="157">
        <f t="shared" si="41"/>
        <v>0</v>
      </c>
    </row>
    <row r="488" spans="1:12" ht="18.75" customHeight="1">
      <c r="A488" s="33">
        <v>17</v>
      </c>
      <c r="B488" s="36"/>
      <c r="C488" s="36"/>
      <c r="D488" s="517"/>
      <c r="E488" s="518"/>
      <c r="F488" s="518"/>
      <c r="G488" s="519"/>
      <c r="H488" s="37"/>
      <c r="I488" s="37"/>
      <c r="J488" s="156" t="str">
        <f t="shared" si="40"/>
        <v/>
      </c>
      <c r="K488" s="157">
        <f t="shared" si="39"/>
        <v>0</v>
      </c>
      <c r="L488" s="157">
        <f t="shared" si="41"/>
        <v>0</v>
      </c>
    </row>
    <row r="489" spans="1:12" ht="18.75" customHeight="1">
      <c r="A489" s="33">
        <v>18</v>
      </c>
      <c r="B489" s="36"/>
      <c r="C489" s="36"/>
      <c r="D489" s="517"/>
      <c r="E489" s="518"/>
      <c r="F489" s="518"/>
      <c r="G489" s="519"/>
      <c r="H489" s="37"/>
      <c r="I489" s="37"/>
      <c r="J489" s="156" t="str">
        <f t="shared" si="40"/>
        <v/>
      </c>
      <c r="K489" s="157">
        <f t="shared" si="39"/>
        <v>0</v>
      </c>
      <c r="L489" s="157">
        <f t="shared" si="41"/>
        <v>0</v>
      </c>
    </row>
    <row r="490" spans="1:12" ht="18.75" customHeight="1">
      <c r="A490" s="33">
        <v>19</v>
      </c>
      <c r="B490" s="36"/>
      <c r="C490" s="36"/>
      <c r="D490" s="517"/>
      <c r="E490" s="518"/>
      <c r="F490" s="518"/>
      <c r="G490" s="519"/>
      <c r="H490" s="37"/>
      <c r="I490" s="37"/>
      <c r="J490" s="156" t="str">
        <f t="shared" si="40"/>
        <v/>
      </c>
      <c r="K490" s="157">
        <f t="shared" si="39"/>
        <v>0</v>
      </c>
      <c r="L490" s="157">
        <f t="shared" si="41"/>
        <v>0</v>
      </c>
    </row>
    <row r="491" spans="1:12" ht="18.75" customHeight="1">
      <c r="A491" s="33">
        <v>20</v>
      </c>
      <c r="B491" s="36"/>
      <c r="C491" s="36"/>
      <c r="D491" s="517"/>
      <c r="E491" s="518"/>
      <c r="F491" s="518"/>
      <c r="G491" s="519"/>
      <c r="H491" s="37"/>
      <c r="I491" s="37"/>
      <c r="J491" s="156" t="str">
        <f t="shared" si="40"/>
        <v/>
      </c>
      <c r="K491" s="157">
        <f t="shared" si="39"/>
        <v>0</v>
      </c>
      <c r="L491" s="157">
        <f t="shared" si="41"/>
        <v>0</v>
      </c>
    </row>
    <row r="492" spans="1:12" ht="18.75" customHeight="1">
      <c r="A492" s="33">
        <v>21</v>
      </c>
      <c r="B492" s="36"/>
      <c r="C492" s="36"/>
      <c r="D492" s="517"/>
      <c r="E492" s="518"/>
      <c r="F492" s="518"/>
      <c r="G492" s="519"/>
      <c r="H492" s="37"/>
      <c r="I492" s="37"/>
      <c r="J492" s="156" t="str">
        <f t="shared" si="40"/>
        <v/>
      </c>
      <c r="K492" s="157">
        <f t="shared" si="39"/>
        <v>0</v>
      </c>
      <c r="L492" s="157">
        <f t="shared" si="41"/>
        <v>0</v>
      </c>
    </row>
    <row r="493" spans="1:12" ht="18.75" customHeight="1">
      <c r="A493" s="33">
        <v>22</v>
      </c>
      <c r="B493" s="36"/>
      <c r="C493" s="36"/>
      <c r="D493" s="517"/>
      <c r="E493" s="518"/>
      <c r="F493" s="518"/>
      <c r="G493" s="519"/>
      <c r="H493" s="37"/>
      <c r="I493" s="37"/>
      <c r="J493" s="156" t="str">
        <f t="shared" si="40"/>
        <v/>
      </c>
      <c r="K493" s="157">
        <f t="shared" si="39"/>
        <v>0</v>
      </c>
      <c r="L493" s="157">
        <f t="shared" si="41"/>
        <v>0</v>
      </c>
    </row>
    <row r="494" spans="1:12" ht="18.75" customHeight="1">
      <c r="A494" s="33">
        <v>23</v>
      </c>
      <c r="B494" s="36"/>
      <c r="C494" s="36"/>
      <c r="D494" s="517"/>
      <c r="E494" s="518"/>
      <c r="F494" s="518"/>
      <c r="G494" s="519"/>
      <c r="H494" s="37"/>
      <c r="I494" s="37"/>
      <c r="J494" s="156" t="str">
        <f t="shared" si="40"/>
        <v/>
      </c>
      <c r="K494" s="157">
        <f t="shared" si="39"/>
        <v>0</v>
      </c>
      <c r="L494" s="157">
        <f t="shared" si="41"/>
        <v>0</v>
      </c>
    </row>
    <row r="495" spans="1:12" ht="18.75" customHeight="1">
      <c r="A495" s="33">
        <v>24</v>
      </c>
      <c r="B495" s="36"/>
      <c r="C495" s="36"/>
      <c r="D495" s="517"/>
      <c r="E495" s="518"/>
      <c r="F495" s="518"/>
      <c r="G495" s="519"/>
      <c r="H495" s="38"/>
      <c r="I495" s="37"/>
      <c r="J495" s="156" t="str">
        <f t="shared" si="40"/>
        <v/>
      </c>
      <c r="K495" s="157">
        <f t="shared" si="39"/>
        <v>0</v>
      </c>
      <c r="L495" s="157">
        <f t="shared" si="41"/>
        <v>0</v>
      </c>
    </row>
    <row r="496" spans="1:12" ht="18.75" customHeight="1">
      <c r="A496" s="33">
        <v>25</v>
      </c>
      <c r="B496" s="36"/>
      <c r="C496" s="36"/>
      <c r="D496" s="517"/>
      <c r="E496" s="518"/>
      <c r="F496" s="518"/>
      <c r="G496" s="519"/>
      <c r="H496" s="38"/>
      <c r="I496" s="37"/>
      <c r="J496" s="156" t="str">
        <f t="shared" si="40"/>
        <v/>
      </c>
      <c r="K496" s="157">
        <f t="shared" si="39"/>
        <v>0</v>
      </c>
      <c r="L496" s="157">
        <f t="shared" si="41"/>
        <v>0</v>
      </c>
    </row>
    <row r="497" spans="1:12" ht="18.75" customHeight="1">
      <c r="A497" s="33">
        <v>26</v>
      </c>
      <c r="B497" s="36"/>
      <c r="C497" s="36"/>
      <c r="D497" s="517"/>
      <c r="E497" s="518"/>
      <c r="F497" s="518"/>
      <c r="G497" s="519"/>
      <c r="H497" s="38"/>
      <c r="I497" s="37"/>
      <c r="J497" s="156" t="str">
        <f t="shared" si="40"/>
        <v/>
      </c>
      <c r="K497" s="157">
        <f t="shared" si="39"/>
        <v>0</v>
      </c>
      <c r="L497" s="157">
        <f t="shared" si="41"/>
        <v>0</v>
      </c>
    </row>
    <row r="498" spans="1:12" ht="18.75" customHeight="1">
      <c r="A498" s="33">
        <v>27</v>
      </c>
      <c r="B498" s="36"/>
      <c r="C498" s="36"/>
      <c r="D498" s="517"/>
      <c r="E498" s="518"/>
      <c r="F498" s="518"/>
      <c r="G498" s="519"/>
      <c r="H498" s="38"/>
      <c r="I498" s="37"/>
      <c r="J498" s="156" t="str">
        <f t="shared" si="40"/>
        <v/>
      </c>
      <c r="K498" s="157">
        <f t="shared" si="39"/>
        <v>0</v>
      </c>
      <c r="L498" s="157">
        <f t="shared" si="41"/>
        <v>0</v>
      </c>
    </row>
    <row r="499" spans="1:12" ht="18.75" customHeight="1">
      <c r="A499" s="33">
        <v>28</v>
      </c>
      <c r="B499" s="36"/>
      <c r="C499" s="36"/>
      <c r="D499" s="517"/>
      <c r="E499" s="518"/>
      <c r="F499" s="518"/>
      <c r="G499" s="519"/>
      <c r="H499" s="38"/>
      <c r="I499" s="37"/>
      <c r="J499" s="156" t="str">
        <f t="shared" si="40"/>
        <v/>
      </c>
      <c r="K499" s="157">
        <f t="shared" si="39"/>
        <v>0</v>
      </c>
      <c r="L499" s="157">
        <f t="shared" si="41"/>
        <v>0</v>
      </c>
    </row>
    <row r="500" spans="1:12" ht="18.75" customHeight="1">
      <c r="A500" s="33">
        <v>29</v>
      </c>
      <c r="B500" s="36"/>
      <c r="C500" s="36"/>
      <c r="D500" s="517"/>
      <c r="E500" s="518"/>
      <c r="F500" s="518"/>
      <c r="G500" s="519"/>
      <c r="H500" s="38"/>
      <c r="I500" s="37"/>
      <c r="J500" s="156" t="str">
        <f t="shared" si="40"/>
        <v/>
      </c>
      <c r="K500" s="157">
        <f t="shared" si="39"/>
        <v>0</v>
      </c>
      <c r="L500" s="157">
        <f t="shared" si="41"/>
        <v>0</v>
      </c>
    </row>
    <row r="501" spans="1:12" ht="18.75" customHeight="1">
      <c r="A501" s="33">
        <v>30</v>
      </c>
      <c r="B501" s="36"/>
      <c r="C501" s="36"/>
      <c r="D501" s="517"/>
      <c r="E501" s="518"/>
      <c r="F501" s="518"/>
      <c r="G501" s="519"/>
      <c r="H501" s="37"/>
      <c r="I501" s="37"/>
      <c r="J501" s="156" t="str">
        <f t="shared" si="40"/>
        <v/>
      </c>
      <c r="K501" s="157">
        <f t="shared" si="39"/>
        <v>0</v>
      </c>
      <c r="L501" s="157">
        <f t="shared" si="41"/>
        <v>0</v>
      </c>
    </row>
    <row r="502" spans="1:12" ht="21.75" customHeight="1">
      <c r="A502" s="3"/>
      <c r="B502" s="4">
        <f>GİRİŞ!F23</f>
        <v>0</v>
      </c>
      <c r="C502" s="4"/>
      <c r="D502" s="4" t="s">
        <v>214</v>
      </c>
      <c r="E502" s="4"/>
      <c r="F502" s="4"/>
      <c r="G502" s="4"/>
      <c r="H502" s="6" t="s">
        <v>52</v>
      </c>
      <c r="I502" s="5">
        <f>SUM(I472:I501)</f>
        <v>0</v>
      </c>
      <c r="J502" s="156">
        <f>SUM(J472:J501)</f>
        <v>0</v>
      </c>
      <c r="K502" s="156">
        <f>SUM(K472:K501)</f>
        <v>0</v>
      </c>
      <c r="L502" s="158">
        <f>SUM(L472:L501)</f>
        <v>0</v>
      </c>
    </row>
    <row r="503" spans="1:12">
      <c r="I503" s="158">
        <f>(I502*80)/100</f>
        <v>0</v>
      </c>
      <c r="J503" s="156"/>
      <c r="K503" s="156"/>
      <c r="L503" s="158"/>
    </row>
    <row r="504" spans="1:12">
      <c r="J504" s="158"/>
      <c r="K504" s="158"/>
      <c r="L504" s="158"/>
    </row>
    <row r="505" spans="1:12" ht="33" customHeight="1">
      <c r="A505" s="31"/>
      <c r="B505" s="32"/>
      <c r="C505" s="6">
        <f>B508</f>
        <v>0</v>
      </c>
      <c r="D505" s="257" t="s">
        <v>51</v>
      </c>
      <c r="E505" s="516">
        <f>GİRİŞ!I24</f>
        <v>0</v>
      </c>
      <c r="F505" s="516"/>
      <c r="G505" s="516"/>
      <c r="H505" s="258" t="s">
        <v>208</v>
      </c>
      <c r="I505" s="259"/>
      <c r="J505" s="158"/>
      <c r="K505" s="158"/>
      <c r="L505" s="158"/>
    </row>
    <row r="506" spans="1:12" ht="17.25" customHeight="1">
      <c r="A506" s="529" t="s">
        <v>49</v>
      </c>
      <c r="B506" s="529"/>
      <c r="C506" s="529"/>
      <c r="D506" s="529"/>
      <c r="E506" s="523">
        <f>GİRİŞ!H24</f>
        <v>0</v>
      </c>
      <c r="F506" s="524"/>
      <c r="G506" s="524"/>
      <c r="H506" s="524"/>
      <c r="I506" s="525"/>
      <c r="J506" s="158"/>
      <c r="K506" s="158"/>
      <c r="L506" s="158"/>
    </row>
    <row r="507" spans="1:12" ht="32.25" customHeight="1">
      <c r="A507" s="34" t="s">
        <v>48</v>
      </c>
      <c r="B507" s="34" t="s">
        <v>46</v>
      </c>
      <c r="C507" s="35" t="s">
        <v>12</v>
      </c>
      <c r="D507" s="526" t="s">
        <v>8</v>
      </c>
      <c r="E507" s="527"/>
      <c r="F507" s="527"/>
      <c r="G507" s="528"/>
      <c r="H507" s="34" t="s">
        <v>47</v>
      </c>
      <c r="I507" s="34" t="s">
        <v>38</v>
      </c>
      <c r="J507" s="158"/>
      <c r="K507" s="158"/>
      <c r="L507" s="158"/>
    </row>
    <row r="508" spans="1:12" ht="18.75" customHeight="1">
      <c r="A508" s="33">
        <v>1</v>
      </c>
      <c r="B508" s="33">
        <f>GİRİŞ!E24</f>
        <v>0</v>
      </c>
      <c r="C508" s="36"/>
      <c r="D508" s="517"/>
      <c r="E508" s="518"/>
      <c r="F508" s="518"/>
      <c r="G508" s="519"/>
      <c r="H508" s="147"/>
      <c r="I508" s="37"/>
      <c r="J508" s="156" t="str">
        <f>IF(D508="","",1)</f>
        <v/>
      </c>
      <c r="K508" s="157">
        <f t="shared" ref="K508:K537" si="42">IF(H508="KONTENJAN",1,0)</f>
        <v>0</v>
      </c>
      <c r="L508" s="157">
        <f>IF(H508="İNDİRİMLİ",1,0)</f>
        <v>0</v>
      </c>
    </row>
    <row r="509" spans="1:12" ht="18.75" customHeight="1">
      <c r="A509" s="33">
        <v>2</v>
      </c>
      <c r="B509" s="36"/>
      <c r="C509" s="36"/>
      <c r="D509" s="517"/>
      <c r="E509" s="518"/>
      <c r="F509" s="518"/>
      <c r="G509" s="519"/>
      <c r="H509" s="37"/>
      <c r="I509" s="37"/>
      <c r="J509" s="156" t="str">
        <f t="shared" ref="J509:J537" si="43">IF(D509="","",1)</f>
        <v/>
      </c>
      <c r="K509" s="157">
        <f t="shared" si="42"/>
        <v>0</v>
      </c>
      <c r="L509" s="157">
        <f t="shared" ref="L509:L537" si="44">IF(H509="İNDİRİMLİ",1,0)</f>
        <v>0</v>
      </c>
    </row>
    <row r="510" spans="1:12" ht="18.75" customHeight="1">
      <c r="A510" s="33">
        <v>3</v>
      </c>
      <c r="B510" s="36"/>
      <c r="C510" s="36"/>
      <c r="D510" s="517"/>
      <c r="E510" s="518"/>
      <c r="F510" s="518"/>
      <c r="G510" s="519"/>
      <c r="H510" s="37"/>
      <c r="I510" s="37"/>
      <c r="J510" s="156" t="str">
        <f t="shared" si="43"/>
        <v/>
      </c>
      <c r="K510" s="157">
        <f t="shared" si="42"/>
        <v>0</v>
      </c>
      <c r="L510" s="157">
        <f t="shared" si="44"/>
        <v>0</v>
      </c>
    </row>
    <row r="511" spans="1:12" ht="18.75" customHeight="1">
      <c r="A511" s="33">
        <v>4</v>
      </c>
      <c r="B511" s="36"/>
      <c r="C511" s="36"/>
      <c r="D511" s="517"/>
      <c r="E511" s="518"/>
      <c r="F511" s="518"/>
      <c r="G511" s="519"/>
      <c r="H511" s="37"/>
      <c r="I511" s="37"/>
      <c r="J511" s="156" t="str">
        <f t="shared" si="43"/>
        <v/>
      </c>
      <c r="K511" s="157">
        <f t="shared" si="42"/>
        <v>0</v>
      </c>
      <c r="L511" s="157">
        <f t="shared" si="44"/>
        <v>0</v>
      </c>
    </row>
    <row r="512" spans="1:12" ht="18.75" customHeight="1">
      <c r="A512" s="33">
        <v>5</v>
      </c>
      <c r="B512" s="36"/>
      <c r="C512" s="36"/>
      <c r="D512" s="517"/>
      <c r="E512" s="518"/>
      <c r="F512" s="518"/>
      <c r="G512" s="519"/>
      <c r="H512" s="37"/>
      <c r="I512" s="37"/>
      <c r="J512" s="156" t="str">
        <f t="shared" si="43"/>
        <v/>
      </c>
      <c r="K512" s="157">
        <f t="shared" si="42"/>
        <v>0</v>
      </c>
      <c r="L512" s="157">
        <f t="shared" si="44"/>
        <v>0</v>
      </c>
    </row>
    <row r="513" spans="1:12" ht="18.75" customHeight="1">
      <c r="A513" s="33">
        <v>6</v>
      </c>
      <c r="B513" s="36"/>
      <c r="C513" s="36"/>
      <c r="D513" s="517"/>
      <c r="E513" s="518"/>
      <c r="F513" s="518"/>
      <c r="G513" s="519"/>
      <c r="H513" s="37"/>
      <c r="I513" s="37"/>
      <c r="J513" s="156" t="str">
        <f t="shared" si="43"/>
        <v/>
      </c>
      <c r="K513" s="157">
        <f t="shared" si="42"/>
        <v>0</v>
      </c>
      <c r="L513" s="157">
        <f t="shared" si="44"/>
        <v>0</v>
      </c>
    </row>
    <row r="514" spans="1:12" ht="18.75" customHeight="1">
      <c r="A514" s="33">
        <v>7</v>
      </c>
      <c r="B514" s="36"/>
      <c r="C514" s="36"/>
      <c r="D514" s="517"/>
      <c r="E514" s="518"/>
      <c r="F514" s="518"/>
      <c r="G514" s="519"/>
      <c r="H514" s="37"/>
      <c r="I514" s="37"/>
      <c r="J514" s="156" t="str">
        <f t="shared" si="43"/>
        <v/>
      </c>
      <c r="K514" s="157">
        <f t="shared" si="42"/>
        <v>0</v>
      </c>
      <c r="L514" s="157">
        <f t="shared" si="44"/>
        <v>0</v>
      </c>
    </row>
    <row r="515" spans="1:12" ht="18.75" customHeight="1">
      <c r="A515" s="33">
        <v>8</v>
      </c>
      <c r="B515" s="36"/>
      <c r="C515" s="36"/>
      <c r="D515" s="517"/>
      <c r="E515" s="518"/>
      <c r="F515" s="518"/>
      <c r="G515" s="519"/>
      <c r="H515" s="37"/>
      <c r="I515" s="37"/>
      <c r="J515" s="156" t="str">
        <f t="shared" si="43"/>
        <v/>
      </c>
      <c r="K515" s="157">
        <f t="shared" si="42"/>
        <v>0</v>
      </c>
      <c r="L515" s="157">
        <f t="shared" si="44"/>
        <v>0</v>
      </c>
    </row>
    <row r="516" spans="1:12" ht="18.75" customHeight="1">
      <c r="A516" s="33">
        <v>9</v>
      </c>
      <c r="B516" s="36"/>
      <c r="C516" s="36"/>
      <c r="D516" s="517"/>
      <c r="E516" s="518"/>
      <c r="F516" s="518"/>
      <c r="G516" s="519"/>
      <c r="H516" s="37"/>
      <c r="I516" s="37"/>
      <c r="J516" s="156" t="str">
        <f t="shared" si="43"/>
        <v/>
      </c>
      <c r="K516" s="157">
        <f t="shared" si="42"/>
        <v>0</v>
      </c>
      <c r="L516" s="157">
        <f t="shared" si="44"/>
        <v>0</v>
      </c>
    </row>
    <row r="517" spans="1:12" ht="18.75" customHeight="1">
      <c r="A517" s="33">
        <v>10</v>
      </c>
      <c r="B517" s="36"/>
      <c r="C517" s="36"/>
      <c r="D517" s="517"/>
      <c r="E517" s="518"/>
      <c r="F517" s="518"/>
      <c r="G517" s="519"/>
      <c r="H517" s="37"/>
      <c r="I517" s="37"/>
      <c r="J517" s="156" t="str">
        <f t="shared" si="43"/>
        <v/>
      </c>
      <c r="K517" s="157">
        <f t="shared" si="42"/>
        <v>0</v>
      </c>
      <c r="L517" s="157">
        <f t="shared" si="44"/>
        <v>0</v>
      </c>
    </row>
    <row r="518" spans="1:12" ht="18.75" customHeight="1">
      <c r="A518" s="33">
        <v>11</v>
      </c>
      <c r="B518" s="36"/>
      <c r="C518" s="36"/>
      <c r="D518" s="517"/>
      <c r="E518" s="518"/>
      <c r="F518" s="518"/>
      <c r="G518" s="519"/>
      <c r="H518" s="37"/>
      <c r="I518" s="37"/>
      <c r="J518" s="156" t="str">
        <f t="shared" si="43"/>
        <v/>
      </c>
      <c r="K518" s="157">
        <f t="shared" si="42"/>
        <v>0</v>
      </c>
      <c r="L518" s="157">
        <f t="shared" si="44"/>
        <v>0</v>
      </c>
    </row>
    <row r="519" spans="1:12" ht="18.75" customHeight="1">
      <c r="A519" s="33">
        <v>12</v>
      </c>
      <c r="B519" s="36"/>
      <c r="C519" s="36"/>
      <c r="D519" s="517"/>
      <c r="E519" s="518"/>
      <c r="F519" s="518"/>
      <c r="G519" s="519"/>
      <c r="H519" s="37"/>
      <c r="I519" s="37"/>
      <c r="J519" s="156" t="str">
        <f t="shared" si="43"/>
        <v/>
      </c>
      <c r="K519" s="157">
        <f t="shared" si="42"/>
        <v>0</v>
      </c>
      <c r="L519" s="157">
        <f t="shared" si="44"/>
        <v>0</v>
      </c>
    </row>
    <row r="520" spans="1:12" ht="18.75" customHeight="1">
      <c r="A520" s="33">
        <v>13</v>
      </c>
      <c r="B520" s="36"/>
      <c r="C520" s="36"/>
      <c r="D520" s="517"/>
      <c r="E520" s="518"/>
      <c r="F520" s="518"/>
      <c r="G520" s="519"/>
      <c r="H520" s="37"/>
      <c r="I520" s="37"/>
      <c r="J520" s="156" t="str">
        <f t="shared" si="43"/>
        <v/>
      </c>
      <c r="K520" s="157">
        <f t="shared" si="42"/>
        <v>0</v>
      </c>
      <c r="L520" s="157">
        <f t="shared" si="44"/>
        <v>0</v>
      </c>
    </row>
    <row r="521" spans="1:12" ht="18.75" customHeight="1">
      <c r="A521" s="33">
        <v>14</v>
      </c>
      <c r="B521" s="36"/>
      <c r="C521" s="36"/>
      <c r="D521" s="517"/>
      <c r="E521" s="518"/>
      <c r="F521" s="518"/>
      <c r="G521" s="519"/>
      <c r="H521" s="37"/>
      <c r="I521" s="37"/>
      <c r="J521" s="156" t="str">
        <f t="shared" si="43"/>
        <v/>
      </c>
      <c r="K521" s="157">
        <f t="shared" si="42"/>
        <v>0</v>
      </c>
      <c r="L521" s="157">
        <f t="shared" si="44"/>
        <v>0</v>
      </c>
    </row>
    <row r="522" spans="1:12" ht="18.75" customHeight="1">
      <c r="A522" s="33">
        <v>15</v>
      </c>
      <c r="B522" s="36"/>
      <c r="C522" s="36"/>
      <c r="D522" s="517"/>
      <c r="E522" s="518"/>
      <c r="F522" s="518"/>
      <c r="G522" s="519"/>
      <c r="H522" s="37"/>
      <c r="I522" s="37"/>
      <c r="J522" s="156" t="str">
        <f t="shared" si="43"/>
        <v/>
      </c>
      <c r="K522" s="157">
        <f t="shared" si="42"/>
        <v>0</v>
      </c>
      <c r="L522" s="157">
        <f t="shared" si="44"/>
        <v>0</v>
      </c>
    </row>
    <row r="523" spans="1:12" ht="18.75" customHeight="1">
      <c r="A523" s="33">
        <v>16</v>
      </c>
      <c r="B523" s="36"/>
      <c r="C523" s="36"/>
      <c r="D523" s="517"/>
      <c r="E523" s="518"/>
      <c r="F523" s="518"/>
      <c r="G523" s="519"/>
      <c r="H523" s="37"/>
      <c r="I523" s="37"/>
      <c r="J523" s="156" t="str">
        <f t="shared" si="43"/>
        <v/>
      </c>
      <c r="K523" s="157">
        <f t="shared" si="42"/>
        <v>0</v>
      </c>
      <c r="L523" s="157">
        <f t="shared" si="44"/>
        <v>0</v>
      </c>
    </row>
    <row r="524" spans="1:12" ht="18.75" customHeight="1">
      <c r="A524" s="33">
        <v>17</v>
      </c>
      <c r="B524" s="36"/>
      <c r="C524" s="36"/>
      <c r="D524" s="517"/>
      <c r="E524" s="518"/>
      <c r="F524" s="518"/>
      <c r="G524" s="519"/>
      <c r="H524" s="37"/>
      <c r="I524" s="37"/>
      <c r="J524" s="156" t="str">
        <f t="shared" si="43"/>
        <v/>
      </c>
      <c r="K524" s="157">
        <f t="shared" si="42"/>
        <v>0</v>
      </c>
      <c r="L524" s="157">
        <f t="shared" si="44"/>
        <v>0</v>
      </c>
    </row>
    <row r="525" spans="1:12" ht="18.75" customHeight="1">
      <c r="A525" s="33">
        <v>18</v>
      </c>
      <c r="B525" s="36"/>
      <c r="C525" s="36"/>
      <c r="D525" s="517"/>
      <c r="E525" s="518"/>
      <c r="F525" s="518"/>
      <c r="G525" s="519"/>
      <c r="H525" s="37"/>
      <c r="I525" s="37"/>
      <c r="J525" s="156" t="str">
        <f t="shared" si="43"/>
        <v/>
      </c>
      <c r="K525" s="157">
        <f t="shared" si="42"/>
        <v>0</v>
      </c>
      <c r="L525" s="157">
        <f t="shared" si="44"/>
        <v>0</v>
      </c>
    </row>
    <row r="526" spans="1:12" ht="18.75" customHeight="1">
      <c r="A526" s="33">
        <v>19</v>
      </c>
      <c r="B526" s="36"/>
      <c r="C526" s="36"/>
      <c r="D526" s="517"/>
      <c r="E526" s="518"/>
      <c r="F526" s="518"/>
      <c r="G526" s="519"/>
      <c r="H526" s="37"/>
      <c r="I526" s="37"/>
      <c r="J526" s="156" t="str">
        <f t="shared" si="43"/>
        <v/>
      </c>
      <c r="K526" s="157">
        <f t="shared" si="42"/>
        <v>0</v>
      </c>
      <c r="L526" s="157">
        <f t="shared" si="44"/>
        <v>0</v>
      </c>
    </row>
    <row r="527" spans="1:12" ht="18.75" customHeight="1">
      <c r="A527" s="33">
        <v>20</v>
      </c>
      <c r="B527" s="36"/>
      <c r="C527" s="36"/>
      <c r="D527" s="517"/>
      <c r="E527" s="518"/>
      <c r="F527" s="518"/>
      <c r="G527" s="519"/>
      <c r="H527" s="37"/>
      <c r="I527" s="37"/>
      <c r="J527" s="156" t="str">
        <f t="shared" si="43"/>
        <v/>
      </c>
      <c r="K527" s="157">
        <f t="shared" si="42"/>
        <v>0</v>
      </c>
      <c r="L527" s="157">
        <f t="shared" si="44"/>
        <v>0</v>
      </c>
    </row>
    <row r="528" spans="1:12" ht="18.75" customHeight="1">
      <c r="A528" s="33">
        <v>21</v>
      </c>
      <c r="B528" s="36"/>
      <c r="C528" s="36"/>
      <c r="D528" s="517"/>
      <c r="E528" s="518"/>
      <c r="F528" s="518"/>
      <c r="G528" s="519"/>
      <c r="H528" s="37"/>
      <c r="I528" s="37"/>
      <c r="J528" s="156" t="str">
        <f t="shared" si="43"/>
        <v/>
      </c>
      <c r="K528" s="157">
        <f t="shared" si="42"/>
        <v>0</v>
      </c>
      <c r="L528" s="157">
        <f t="shared" si="44"/>
        <v>0</v>
      </c>
    </row>
    <row r="529" spans="1:12" ht="18.75" customHeight="1">
      <c r="A529" s="33">
        <v>22</v>
      </c>
      <c r="B529" s="36"/>
      <c r="C529" s="36"/>
      <c r="D529" s="517"/>
      <c r="E529" s="518"/>
      <c r="F529" s="518"/>
      <c r="G529" s="519"/>
      <c r="H529" s="37"/>
      <c r="I529" s="37"/>
      <c r="J529" s="156" t="str">
        <f t="shared" si="43"/>
        <v/>
      </c>
      <c r="K529" s="157">
        <f t="shared" si="42"/>
        <v>0</v>
      </c>
      <c r="L529" s="157">
        <f t="shared" si="44"/>
        <v>0</v>
      </c>
    </row>
    <row r="530" spans="1:12" ht="18.75" customHeight="1">
      <c r="A530" s="33">
        <v>23</v>
      </c>
      <c r="B530" s="36"/>
      <c r="C530" s="36"/>
      <c r="D530" s="517"/>
      <c r="E530" s="518"/>
      <c r="F530" s="518"/>
      <c r="G530" s="519"/>
      <c r="H530" s="37"/>
      <c r="I530" s="37"/>
      <c r="J530" s="156" t="str">
        <f t="shared" si="43"/>
        <v/>
      </c>
      <c r="K530" s="157">
        <f t="shared" si="42"/>
        <v>0</v>
      </c>
      <c r="L530" s="157">
        <f t="shared" si="44"/>
        <v>0</v>
      </c>
    </row>
    <row r="531" spans="1:12" ht="18.75" customHeight="1">
      <c r="A531" s="33">
        <v>24</v>
      </c>
      <c r="B531" s="36"/>
      <c r="C531" s="36"/>
      <c r="D531" s="517"/>
      <c r="E531" s="518"/>
      <c r="F531" s="518"/>
      <c r="G531" s="519"/>
      <c r="H531" s="38"/>
      <c r="I531" s="37"/>
      <c r="J531" s="156" t="str">
        <f t="shared" si="43"/>
        <v/>
      </c>
      <c r="K531" s="157">
        <f t="shared" si="42"/>
        <v>0</v>
      </c>
      <c r="L531" s="157">
        <f t="shared" si="44"/>
        <v>0</v>
      </c>
    </row>
    <row r="532" spans="1:12" ht="18.75" customHeight="1">
      <c r="A532" s="33">
        <v>25</v>
      </c>
      <c r="B532" s="36"/>
      <c r="C532" s="36"/>
      <c r="D532" s="517"/>
      <c r="E532" s="518"/>
      <c r="F532" s="518"/>
      <c r="G532" s="519"/>
      <c r="H532" s="38"/>
      <c r="I532" s="37"/>
      <c r="J532" s="156" t="str">
        <f t="shared" si="43"/>
        <v/>
      </c>
      <c r="K532" s="157">
        <f t="shared" si="42"/>
        <v>0</v>
      </c>
      <c r="L532" s="157">
        <f t="shared" si="44"/>
        <v>0</v>
      </c>
    </row>
    <row r="533" spans="1:12" ht="18.75" customHeight="1">
      <c r="A533" s="33">
        <v>26</v>
      </c>
      <c r="B533" s="36"/>
      <c r="C533" s="36"/>
      <c r="D533" s="517"/>
      <c r="E533" s="518"/>
      <c r="F533" s="518"/>
      <c r="G533" s="519"/>
      <c r="H533" s="38"/>
      <c r="I533" s="37"/>
      <c r="J533" s="156" t="str">
        <f t="shared" si="43"/>
        <v/>
      </c>
      <c r="K533" s="157">
        <f t="shared" si="42"/>
        <v>0</v>
      </c>
      <c r="L533" s="157">
        <f t="shared" si="44"/>
        <v>0</v>
      </c>
    </row>
    <row r="534" spans="1:12" ht="18.75" customHeight="1">
      <c r="A534" s="33">
        <v>27</v>
      </c>
      <c r="B534" s="36"/>
      <c r="C534" s="36"/>
      <c r="D534" s="517"/>
      <c r="E534" s="518"/>
      <c r="F534" s="518"/>
      <c r="G534" s="519"/>
      <c r="H534" s="38"/>
      <c r="I534" s="37"/>
      <c r="J534" s="156" t="str">
        <f t="shared" si="43"/>
        <v/>
      </c>
      <c r="K534" s="157">
        <f t="shared" si="42"/>
        <v>0</v>
      </c>
      <c r="L534" s="157">
        <f t="shared" si="44"/>
        <v>0</v>
      </c>
    </row>
    <row r="535" spans="1:12" ht="18.75" customHeight="1">
      <c r="A535" s="33">
        <v>28</v>
      </c>
      <c r="B535" s="36"/>
      <c r="C535" s="36"/>
      <c r="D535" s="517"/>
      <c r="E535" s="518"/>
      <c r="F535" s="518"/>
      <c r="G535" s="519"/>
      <c r="H535" s="38"/>
      <c r="I535" s="37"/>
      <c r="J535" s="156" t="str">
        <f t="shared" si="43"/>
        <v/>
      </c>
      <c r="K535" s="157">
        <f t="shared" si="42"/>
        <v>0</v>
      </c>
      <c r="L535" s="157">
        <f t="shared" si="44"/>
        <v>0</v>
      </c>
    </row>
    <row r="536" spans="1:12" ht="18.75" customHeight="1">
      <c r="A536" s="33">
        <v>29</v>
      </c>
      <c r="B536" s="36"/>
      <c r="C536" s="36"/>
      <c r="D536" s="517"/>
      <c r="E536" s="518"/>
      <c r="F536" s="518"/>
      <c r="G536" s="519"/>
      <c r="H536" s="38"/>
      <c r="I536" s="37"/>
      <c r="J536" s="156" t="str">
        <f t="shared" si="43"/>
        <v/>
      </c>
      <c r="K536" s="157">
        <f t="shared" si="42"/>
        <v>0</v>
      </c>
      <c r="L536" s="157">
        <f t="shared" si="44"/>
        <v>0</v>
      </c>
    </row>
    <row r="537" spans="1:12" ht="18.75" customHeight="1">
      <c r="A537" s="33">
        <v>30</v>
      </c>
      <c r="B537" s="36"/>
      <c r="C537" s="36"/>
      <c r="D537" s="517"/>
      <c r="E537" s="518"/>
      <c r="F537" s="518"/>
      <c r="G537" s="519"/>
      <c r="H537" s="37"/>
      <c r="I537" s="37"/>
      <c r="J537" s="156" t="str">
        <f t="shared" si="43"/>
        <v/>
      </c>
      <c r="K537" s="157">
        <f t="shared" si="42"/>
        <v>0</v>
      </c>
      <c r="L537" s="157">
        <f t="shared" si="44"/>
        <v>0</v>
      </c>
    </row>
    <row r="538" spans="1:12" ht="21.75" customHeight="1">
      <c r="A538" s="3"/>
      <c r="B538" s="4">
        <f>GİRİŞ!F24</f>
        <v>0</v>
      </c>
      <c r="C538" s="4"/>
      <c r="D538" s="4" t="s">
        <v>214</v>
      </c>
      <c r="E538" s="4"/>
      <c r="F538" s="4"/>
      <c r="G538" s="4"/>
      <c r="H538" s="6" t="s">
        <v>52</v>
      </c>
      <c r="I538" s="5">
        <f>SUM(I508:I537)</f>
        <v>0</v>
      </c>
      <c r="J538" s="156">
        <f>SUM(J508:J537)</f>
        <v>0</v>
      </c>
      <c r="K538" s="156">
        <f>SUM(K508:K537)</f>
        <v>0</v>
      </c>
      <c r="L538" s="158">
        <f>SUM(L508:L537)</f>
        <v>0</v>
      </c>
    </row>
    <row r="539" spans="1:12">
      <c r="I539" s="158">
        <f>(I538*80)/100</f>
        <v>0</v>
      </c>
      <c r="J539" s="156"/>
      <c r="K539" s="156"/>
      <c r="L539" s="158"/>
    </row>
    <row r="540" spans="1:12">
      <c r="J540" s="158"/>
      <c r="K540" s="158"/>
      <c r="L540" s="158"/>
    </row>
    <row r="541" spans="1:12" ht="33" customHeight="1">
      <c r="A541" s="31"/>
      <c r="B541" s="32"/>
      <c r="C541" s="6">
        <f>B544</f>
        <v>0</v>
      </c>
      <c r="D541" s="257" t="s">
        <v>51</v>
      </c>
      <c r="E541" s="516">
        <f>GİRİŞ!I25</f>
        <v>0</v>
      </c>
      <c r="F541" s="516"/>
      <c r="G541" s="516"/>
      <c r="H541" s="258" t="s">
        <v>208</v>
      </c>
      <c r="I541" s="259"/>
      <c r="J541" s="158"/>
      <c r="K541" s="158"/>
      <c r="L541" s="158"/>
    </row>
    <row r="542" spans="1:12" ht="17.25" customHeight="1">
      <c r="A542" s="529" t="s">
        <v>49</v>
      </c>
      <c r="B542" s="529"/>
      <c r="C542" s="529"/>
      <c r="D542" s="529"/>
      <c r="E542" s="523">
        <f>GİRİŞ!H25</f>
        <v>0</v>
      </c>
      <c r="F542" s="524"/>
      <c r="G542" s="524"/>
      <c r="H542" s="524"/>
      <c r="I542" s="525"/>
      <c r="J542" s="158"/>
      <c r="K542" s="158"/>
      <c r="L542" s="158"/>
    </row>
    <row r="543" spans="1:12" ht="32.25" customHeight="1">
      <c r="A543" s="34" t="s">
        <v>48</v>
      </c>
      <c r="B543" s="34" t="s">
        <v>46</v>
      </c>
      <c r="C543" s="35" t="s">
        <v>12</v>
      </c>
      <c r="D543" s="526" t="s">
        <v>8</v>
      </c>
      <c r="E543" s="527"/>
      <c r="F543" s="527"/>
      <c r="G543" s="528"/>
      <c r="H543" s="34" t="s">
        <v>47</v>
      </c>
      <c r="I543" s="34" t="s">
        <v>38</v>
      </c>
      <c r="J543" s="158"/>
      <c r="K543" s="158"/>
      <c r="L543" s="158"/>
    </row>
    <row r="544" spans="1:12" ht="18.75" customHeight="1">
      <c r="A544" s="33">
        <v>1</v>
      </c>
      <c r="B544" s="33">
        <f>GİRİŞ!E25</f>
        <v>0</v>
      </c>
      <c r="C544" s="36"/>
      <c r="D544" s="517"/>
      <c r="E544" s="518"/>
      <c r="F544" s="518"/>
      <c r="G544" s="519"/>
      <c r="H544" s="147"/>
      <c r="I544" s="37"/>
      <c r="J544" s="156" t="str">
        <f>IF(D544="","",1)</f>
        <v/>
      </c>
      <c r="K544" s="157">
        <f t="shared" ref="K544:K573" si="45">IF(H544="KONTENJAN",1,0)</f>
        <v>0</v>
      </c>
      <c r="L544" s="157">
        <f>IF(H544="İNDİRİMLİ",1,0)</f>
        <v>0</v>
      </c>
    </row>
    <row r="545" spans="1:12" ht="18.75" customHeight="1">
      <c r="A545" s="33">
        <v>2</v>
      </c>
      <c r="B545" s="36"/>
      <c r="C545" s="36"/>
      <c r="D545" s="517"/>
      <c r="E545" s="518"/>
      <c r="F545" s="518"/>
      <c r="G545" s="519"/>
      <c r="H545" s="37"/>
      <c r="I545" s="37"/>
      <c r="J545" s="156" t="str">
        <f t="shared" ref="J545:J573" si="46">IF(D545="","",1)</f>
        <v/>
      </c>
      <c r="K545" s="157">
        <f t="shared" si="45"/>
        <v>0</v>
      </c>
      <c r="L545" s="157">
        <f t="shared" ref="L545:L573" si="47">IF(H545="İNDİRİMLİ",1,0)</f>
        <v>0</v>
      </c>
    </row>
    <row r="546" spans="1:12" ht="18.75" customHeight="1">
      <c r="A546" s="33">
        <v>3</v>
      </c>
      <c r="B546" s="36"/>
      <c r="C546" s="36"/>
      <c r="D546" s="517"/>
      <c r="E546" s="518"/>
      <c r="F546" s="518"/>
      <c r="G546" s="519"/>
      <c r="H546" s="37"/>
      <c r="I546" s="37"/>
      <c r="J546" s="156" t="str">
        <f t="shared" si="46"/>
        <v/>
      </c>
      <c r="K546" s="157">
        <f t="shared" si="45"/>
        <v>0</v>
      </c>
      <c r="L546" s="157">
        <f t="shared" si="47"/>
        <v>0</v>
      </c>
    </row>
    <row r="547" spans="1:12" ht="18.75" customHeight="1">
      <c r="A547" s="33">
        <v>4</v>
      </c>
      <c r="B547" s="36"/>
      <c r="C547" s="36"/>
      <c r="D547" s="517"/>
      <c r="E547" s="518"/>
      <c r="F547" s="518"/>
      <c r="G547" s="519"/>
      <c r="H547" s="37"/>
      <c r="I547" s="37"/>
      <c r="J547" s="156" t="str">
        <f t="shared" si="46"/>
        <v/>
      </c>
      <c r="K547" s="157">
        <f t="shared" si="45"/>
        <v>0</v>
      </c>
      <c r="L547" s="157">
        <f t="shared" si="47"/>
        <v>0</v>
      </c>
    </row>
    <row r="548" spans="1:12" ht="18.75" customHeight="1">
      <c r="A548" s="33">
        <v>5</v>
      </c>
      <c r="B548" s="36"/>
      <c r="C548" s="36"/>
      <c r="D548" s="517"/>
      <c r="E548" s="518"/>
      <c r="F548" s="518"/>
      <c r="G548" s="519"/>
      <c r="H548" s="37"/>
      <c r="I548" s="37"/>
      <c r="J548" s="156" t="str">
        <f t="shared" si="46"/>
        <v/>
      </c>
      <c r="K548" s="157">
        <f t="shared" si="45"/>
        <v>0</v>
      </c>
      <c r="L548" s="157">
        <f t="shared" si="47"/>
        <v>0</v>
      </c>
    </row>
    <row r="549" spans="1:12" ht="18.75" customHeight="1">
      <c r="A549" s="33">
        <v>6</v>
      </c>
      <c r="B549" s="36"/>
      <c r="C549" s="36"/>
      <c r="D549" s="517"/>
      <c r="E549" s="518"/>
      <c r="F549" s="518"/>
      <c r="G549" s="519"/>
      <c r="H549" s="37"/>
      <c r="I549" s="37"/>
      <c r="J549" s="156" t="str">
        <f t="shared" si="46"/>
        <v/>
      </c>
      <c r="K549" s="157">
        <f t="shared" si="45"/>
        <v>0</v>
      </c>
      <c r="L549" s="157">
        <f t="shared" si="47"/>
        <v>0</v>
      </c>
    </row>
    <row r="550" spans="1:12" ht="18.75" customHeight="1">
      <c r="A550" s="33">
        <v>7</v>
      </c>
      <c r="B550" s="36"/>
      <c r="C550" s="36"/>
      <c r="D550" s="517"/>
      <c r="E550" s="518"/>
      <c r="F550" s="518"/>
      <c r="G550" s="519"/>
      <c r="H550" s="37"/>
      <c r="I550" s="37"/>
      <c r="J550" s="156" t="str">
        <f t="shared" si="46"/>
        <v/>
      </c>
      <c r="K550" s="157">
        <f t="shared" si="45"/>
        <v>0</v>
      </c>
      <c r="L550" s="157">
        <f t="shared" si="47"/>
        <v>0</v>
      </c>
    </row>
    <row r="551" spans="1:12" ht="18.75" customHeight="1">
      <c r="A551" s="33">
        <v>8</v>
      </c>
      <c r="B551" s="36"/>
      <c r="C551" s="36"/>
      <c r="D551" s="517"/>
      <c r="E551" s="518"/>
      <c r="F551" s="518"/>
      <c r="G551" s="519"/>
      <c r="H551" s="37"/>
      <c r="I551" s="37"/>
      <c r="J551" s="156" t="str">
        <f t="shared" si="46"/>
        <v/>
      </c>
      <c r="K551" s="157">
        <f t="shared" si="45"/>
        <v>0</v>
      </c>
      <c r="L551" s="157">
        <f t="shared" si="47"/>
        <v>0</v>
      </c>
    </row>
    <row r="552" spans="1:12" ht="18.75" customHeight="1">
      <c r="A552" s="33">
        <v>9</v>
      </c>
      <c r="B552" s="36"/>
      <c r="C552" s="36"/>
      <c r="D552" s="517"/>
      <c r="E552" s="518"/>
      <c r="F552" s="518"/>
      <c r="G552" s="519"/>
      <c r="H552" s="37"/>
      <c r="I552" s="37"/>
      <c r="J552" s="156" t="str">
        <f t="shared" si="46"/>
        <v/>
      </c>
      <c r="K552" s="157">
        <f t="shared" si="45"/>
        <v>0</v>
      </c>
      <c r="L552" s="157">
        <f t="shared" si="47"/>
        <v>0</v>
      </c>
    </row>
    <row r="553" spans="1:12" ht="18.75" customHeight="1">
      <c r="A553" s="33">
        <v>10</v>
      </c>
      <c r="B553" s="36"/>
      <c r="C553" s="36"/>
      <c r="D553" s="517"/>
      <c r="E553" s="518"/>
      <c r="F553" s="518"/>
      <c r="G553" s="519"/>
      <c r="H553" s="37"/>
      <c r="I553" s="37"/>
      <c r="J553" s="156" t="str">
        <f t="shared" si="46"/>
        <v/>
      </c>
      <c r="K553" s="157">
        <f t="shared" si="45"/>
        <v>0</v>
      </c>
      <c r="L553" s="157">
        <f t="shared" si="47"/>
        <v>0</v>
      </c>
    </row>
    <row r="554" spans="1:12" ht="18.75" customHeight="1">
      <c r="A554" s="33">
        <v>11</v>
      </c>
      <c r="B554" s="36"/>
      <c r="C554" s="36"/>
      <c r="D554" s="517"/>
      <c r="E554" s="518"/>
      <c r="F554" s="518"/>
      <c r="G554" s="519"/>
      <c r="H554" s="37"/>
      <c r="I554" s="37"/>
      <c r="J554" s="156" t="str">
        <f t="shared" si="46"/>
        <v/>
      </c>
      <c r="K554" s="157">
        <f t="shared" si="45"/>
        <v>0</v>
      </c>
      <c r="L554" s="157">
        <f t="shared" si="47"/>
        <v>0</v>
      </c>
    </row>
    <row r="555" spans="1:12" ht="18.75" customHeight="1">
      <c r="A555" s="33">
        <v>12</v>
      </c>
      <c r="B555" s="36"/>
      <c r="C555" s="36"/>
      <c r="D555" s="517"/>
      <c r="E555" s="518"/>
      <c r="F555" s="518"/>
      <c r="G555" s="519"/>
      <c r="H555" s="37"/>
      <c r="I555" s="37"/>
      <c r="J555" s="156" t="str">
        <f t="shared" si="46"/>
        <v/>
      </c>
      <c r="K555" s="157">
        <f t="shared" si="45"/>
        <v>0</v>
      </c>
      <c r="L555" s="157">
        <f t="shared" si="47"/>
        <v>0</v>
      </c>
    </row>
    <row r="556" spans="1:12" ht="18.75" customHeight="1">
      <c r="A556" s="33">
        <v>13</v>
      </c>
      <c r="B556" s="36"/>
      <c r="C556" s="36"/>
      <c r="D556" s="517"/>
      <c r="E556" s="518"/>
      <c r="F556" s="518"/>
      <c r="G556" s="519"/>
      <c r="H556" s="37"/>
      <c r="I556" s="37"/>
      <c r="J556" s="156" t="str">
        <f t="shared" si="46"/>
        <v/>
      </c>
      <c r="K556" s="157">
        <f t="shared" si="45"/>
        <v>0</v>
      </c>
      <c r="L556" s="157">
        <f t="shared" si="47"/>
        <v>0</v>
      </c>
    </row>
    <row r="557" spans="1:12" ht="18.75" customHeight="1">
      <c r="A557" s="33">
        <v>14</v>
      </c>
      <c r="B557" s="36"/>
      <c r="C557" s="36"/>
      <c r="D557" s="517"/>
      <c r="E557" s="518"/>
      <c r="F557" s="518"/>
      <c r="G557" s="519"/>
      <c r="H557" s="37"/>
      <c r="I557" s="37"/>
      <c r="J557" s="156" t="str">
        <f t="shared" si="46"/>
        <v/>
      </c>
      <c r="K557" s="157">
        <f t="shared" si="45"/>
        <v>0</v>
      </c>
      <c r="L557" s="157">
        <f t="shared" si="47"/>
        <v>0</v>
      </c>
    </row>
    <row r="558" spans="1:12" ht="18.75" customHeight="1">
      <c r="A558" s="33">
        <v>15</v>
      </c>
      <c r="B558" s="36"/>
      <c r="C558" s="36"/>
      <c r="D558" s="517"/>
      <c r="E558" s="518"/>
      <c r="F558" s="518"/>
      <c r="G558" s="519"/>
      <c r="H558" s="37"/>
      <c r="I558" s="37"/>
      <c r="J558" s="156" t="str">
        <f t="shared" si="46"/>
        <v/>
      </c>
      <c r="K558" s="157">
        <f t="shared" si="45"/>
        <v>0</v>
      </c>
      <c r="L558" s="157">
        <f t="shared" si="47"/>
        <v>0</v>
      </c>
    </row>
    <row r="559" spans="1:12" ht="18.75" customHeight="1">
      <c r="A559" s="33">
        <v>16</v>
      </c>
      <c r="B559" s="36"/>
      <c r="C559" s="36"/>
      <c r="D559" s="517"/>
      <c r="E559" s="518"/>
      <c r="F559" s="518"/>
      <c r="G559" s="519"/>
      <c r="H559" s="37"/>
      <c r="I559" s="37"/>
      <c r="J559" s="156" t="str">
        <f t="shared" si="46"/>
        <v/>
      </c>
      <c r="K559" s="157">
        <f t="shared" si="45"/>
        <v>0</v>
      </c>
      <c r="L559" s="157">
        <f t="shared" si="47"/>
        <v>0</v>
      </c>
    </row>
    <row r="560" spans="1:12" ht="18.75" customHeight="1">
      <c r="A560" s="33">
        <v>17</v>
      </c>
      <c r="B560" s="36"/>
      <c r="C560" s="36"/>
      <c r="D560" s="517"/>
      <c r="E560" s="518"/>
      <c r="F560" s="518"/>
      <c r="G560" s="519"/>
      <c r="H560" s="37"/>
      <c r="I560" s="37"/>
      <c r="J560" s="156" t="str">
        <f t="shared" si="46"/>
        <v/>
      </c>
      <c r="K560" s="157">
        <f t="shared" si="45"/>
        <v>0</v>
      </c>
      <c r="L560" s="157">
        <f t="shared" si="47"/>
        <v>0</v>
      </c>
    </row>
    <row r="561" spans="1:12" ht="18.75" customHeight="1">
      <c r="A561" s="33">
        <v>18</v>
      </c>
      <c r="B561" s="36"/>
      <c r="C561" s="36"/>
      <c r="D561" s="517"/>
      <c r="E561" s="518"/>
      <c r="F561" s="518"/>
      <c r="G561" s="519"/>
      <c r="H561" s="37"/>
      <c r="I561" s="37"/>
      <c r="J561" s="156" t="str">
        <f t="shared" si="46"/>
        <v/>
      </c>
      <c r="K561" s="157">
        <f t="shared" si="45"/>
        <v>0</v>
      </c>
      <c r="L561" s="157">
        <f t="shared" si="47"/>
        <v>0</v>
      </c>
    </row>
    <row r="562" spans="1:12" ht="18.75" customHeight="1">
      <c r="A562" s="33">
        <v>19</v>
      </c>
      <c r="B562" s="36"/>
      <c r="C562" s="36"/>
      <c r="D562" s="517"/>
      <c r="E562" s="518"/>
      <c r="F562" s="518"/>
      <c r="G562" s="519"/>
      <c r="H562" s="37"/>
      <c r="I562" s="37"/>
      <c r="J562" s="156" t="str">
        <f t="shared" si="46"/>
        <v/>
      </c>
      <c r="K562" s="157">
        <f t="shared" si="45"/>
        <v>0</v>
      </c>
      <c r="L562" s="157">
        <f t="shared" si="47"/>
        <v>0</v>
      </c>
    </row>
    <row r="563" spans="1:12" ht="18.75" customHeight="1">
      <c r="A563" s="33">
        <v>20</v>
      </c>
      <c r="B563" s="36"/>
      <c r="C563" s="36"/>
      <c r="D563" s="517"/>
      <c r="E563" s="518"/>
      <c r="F563" s="518"/>
      <c r="G563" s="519"/>
      <c r="H563" s="37"/>
      <c r="I563" s="37"/>
      <c r="J563" s="156" t="str">
        <f t="shared" si="46"/>
        <v/>
      </c>
      <c r="K563" s="157">
        <f t="shared" si="45"/>
        <v>0</v>
      </c>
      <c r="L563" s="157">
        <f t="shared" si="47"/>
        <v>0</v>
      </c>
    </row>
    <row r="564" spans="1:12" ht="18.75" customHeight="1">
      <c r="A564" s="33">
        <v>21</v>
      </c>
      <c r="B564" s="36"/>
      <c r="C564" s="36"/>
      <c r="D564" s="517"/>
      <c r="E564" s="518"/>
      <c r="F564" s="518"/>
      <c r="G564" s="519"/>
      <c r="H564" s="37"/>
      <c r="I564" s="37"/>
      <c r="J564" s="156" t="str">
        <f t="shared" si="46"/>
        <v/>
      </c>
      <c r="K564" s="157">
        <f t="shared" si="45"/>
        <v>0</v>
      </c>
      <c r="L564" s="157">
        <f t="shared" si="47"/>
        <v>0</v>
      </c>
    </row>
    <row r="565" spans="1:12" ht="18.75" customHeight="1">
      <c r="A565" s="33">
        <v>22</v>
      </c>
      <c r="B565" s="36"/>
      <c r="C565" s="36"/>
      <c r="D565" s="517"/>
      <c r="E565" s="518"/>
      <c r="F565" s="518"/>
      <c r="G565" s="519"/>
      <c r="H565" s="37"/>
      <c r="I565" s="37"/>
      <c r="J565" s="156" t="str">
        <f t="shared" si="46"/>
        <v/>
      </c>
      <c r="K565" s="157">
        <f t="shared" si="45"/>
        <v>0</v>
      </c>
      <c r="L565" s="157">
        <f t="shared" si="47"/>
        <v>0</v>
      </c>
    </row>
    <row r="566" spans="1:12" ht="18.75" customHeight="1">
      <c r="A566" s="33">
        <v>23</v>
      </c>
      <c r="B566" s="36"/>
      <c r="C566" s="36"/>
      <c r="D566" s="517"/>
      <c r="E566" s="518"/>
      <c r="F566" s="518"/>
      <c r="G566" s="519"/>
      <c r="H566" s="37"/>
      <c r="I566" s="37"/>
      <c r="J566" s="156" t="str">
        <f t="shared" si="46"/>
        <v/>
      </c>
      <c r="K566" s="157">
        <f t="shared" si="45"/>
        <v>0</v>
      </c>
      <c r="L566" s="157">
        <f t="shared" si="47"/>
        <v>0</v>
      </c>
    </row>
    <row r="567" spans="1:12" ht="18.75" customHeight="1">
      <c r="A567" s="33">
        <v>24</v>
      </c>
      <c r="B567" s="36"/>
      <c r="C567" s="36"/>
      <c r="D567" s="517"/>
      <c r="E567" s="518"/>
      <c r="F567" s="518"/>
      <c r="G567" s="519"/>
      <c r="H567" s="38"/>
      <c r="I567" s="37"/>
      <c r="J567" s="156" t="str">
        <f t="shared" si="46"/>
        <v/>
      </c>
      <c r="K567" s="157">
        <f t="shared" si="45"/>
        <v>0</v>
      </c>
      <c r="L567" s="157">
        <f t="shared" si="47"/>
        <v>0</v>
      </c>
    </row>
    <row r="568" spans="1:12" ht="18.75" customHeight="1">
      <c r="A568" s="33">
        <v>25</v>
      </c>
      <c r="B568" s="36"/>
      <c r="C568" s="36"/>
      <c r="D568" s="517"/>
      <c r="E568" s="518"/>
      <c r="F568" s="518"/>
      <c r="G568" s="519"/>
      <c r="H568" s="38"/>
      <c r="I568" s="37"/>
      <c r="J568" s="156" t="str">
        <f t="shared" si="46"/>
        <v/>
      </c>
      <c r="K568" s="157">
        <f t="shared" si="45"/>
        <v>0</v>
      </c>
      <c r="L568" s="157">
        <f t="shared" si="47"/>
        <v>0</v>
      </c>
    </row>
    <row r="569" spans="1:12" ht="18.75" customHeight="1">
      <c r="A569" s="33">
        <v>26</v>
      </c>
      <c r="B569" s="36"/>
      <c r="C569" s="36"/>
      <c r="D569" s="517"/>
      <c r="E569" s="518"/>
      <c r="F569" s="518"/>
      <c r="G569" s="519"/>
      <c r="H569" s="38"/>
      <c r="I569" s="37"/>
      <c r="J569" s="156" t="str">
        <f t="shared" si="46"/>
        <v/>
      </c>
      <c r="K569" s="157">
        <f t="shared" si="45"/>
        <v>0</v>
      </c>
      <c r="L569" s="157">
        <f t="shared" si="47"/>
        <v>0</v>
      </c>
    </row>
    <row r="570" spans="1:12" ht="18.75" customHeight="1">
      <c r="A570" s="33">
        <v>27</v>
      </c>
      <c r="B570" s="36"/>
      <c r="C570" s="36"/>
      <c r="D570" s="517"/>
      <c r="E570" s="518"/>
      <c r="F570" s="518"/>
      <c r="G570" s="519"/>
      <c r="H570" s="38"/>
      <c r="I570" s="37"/>
      <c r="J570" s="156" t="str">
        <f t="shared" si="46"/>
        <v/>
      </c>
      <c r="K570" s="157">
        <f t="shared" si="45"/>
        <v>0</v>
      </c>
      <c r="L570" s="157">
        <f t="shared" si="47"/>
        <v>0</v>
      </c>
    </row>
    <row r="571" spans="1:12" ht="18.75" customHeight="1">
      <c r="A571" s="33">
        <v>28</v>
      </c>
      <c r="B571" s="36"/>
      <c r="C571" s="36"/>
      <c r="D571" s="517"/>
      <c r="E571" s="518"/>
      <c r="F571" s="518"/>
      <c r="G571" s="519"/>
      <c r="H571" s="38"/>
      <c r="I571" s="37"/>
      <c r="J571" s="156" t="str">
        <f t="shared" si="46"/>
        <v/>
      </c>
      <c r="K571" s="157">
        <f t="shared" si="45"/>
        <v>0</v>
      </c>
      <c r="L571" s="157">
        <f t="shared" si="47"/>
        <v>0</v>
      </c>
    </row>
    <row r="572" spans="1:12" ht="18.75" customHeight="1">
      <c r="A572" s="33">
        <v>29</v>
      </c>
      <c r="B572" s="36"/>
      <c r="C572" s="36"/>
      <c r="D572" s="517"/>
      <c r="E572" s="518"/>
      <c r="F572" s="518"/>
      <c r="G572" s="519"/>
      <c r="H572" s="38"/>
      <c r="I572" s="37"/>
      <c r="J572" s="156" t="str">
        <f t="shared" si="46"/>
        <v/>
      </c>
      <c r="K572" s="157">
        <f t="shared" si="45"/>
        <v>0</v>
      </c>
      <c r="L572" s="157">
        <f t="shared" si="47"/>
        <v>0</v>
      </c>
    </row>
    <row r="573" spans="1:12" ht="18.75" customHeight="1">
      <c r="A573" s="33">
        <v>30</v>
      </c>
      <c r="B573" s="36"/>
      <c r="C573" s="36"/>
      <c r="D573" s="517"/>
      <c r="E573" s="518"/>
      <c r="F573" s="518"/>
      <c r="G573" s="519"/>
      <c r="H573" s="37"/>
      <c r="I573" s="37"/>
      <c r="J573" s="156" t="str">
        <f t="shared" si="46"/>
        <v/>
      </c>
      <c r="K573" s="157">
        <f t="shared" si="45"/>
        <v>0</v>
      </c>
      <c r="L573" s="157">
        <f t="shared" si="47"/>
        <v>0</v>
      </c>
    </row>
    <row r="574" spans="1:12" ht="21.75" customHeight="1">
      <c r="A574" s="3"/>
      <c r="B574" s="4">
        <f>GİRİŞ!F25</f>
        <v>0</v>
      </c>
      <c r="C574" s="4"/>
      <c r="D574" s="4" t="s">
        <v>214</v>
      </c>
      <c r="E574" s="4"/>
      <c r="F574" s="4"/>
      <c r="G574" s="4"/>
      <c r="H574" s="6" t="s">
        <v>52</v>
      </c>
      <c r="I574" s="5">
        <f>SUM(I544:I573)</f>
        <v>0</v>
      </c>
      <c r="J574" s="156">
        <f>SUM(J544:J573)</f>
        <v>0</v>
      </c>
      <c r="K574" s="156">
        <f>SUM(K544:K573)</f>
        <v>0</v>
      </c>
      <c r="L574" s="158">
        <f>SUM(L544:L573)</f>
        <v>0</v>
      </c>
    </row>
    <row r="575" spans="1:12">
      <c r="I575" s="158">
        <f>(I574*80)/100</f>
        <v>0</v>
      </c>
      <c r="J575" s="156"/>
      <c r="K575" s="156"/>
      <c r="L575" s="158"/>
    </row>
    <row r="576" spans="1:12">
      <c r="J576" s="158"/>
      <c r="K576" s="158"/>
      <c r="L576" s="158"/>
    </row>
    <row r="577" spans="1:12" ht="33" customHeight="1">
      <c r="A577" s="31"/>
      <c r="B577" s="32"/>
      <c r="C577" s="6">
        <f>B580</f>
        <v>0</v>
      </c>
      <c r="D577" s="257" t="s">
        <v>51</v>
      </c>
      <c r="E577" s="530">
        <f>GİRİŞ!I26</f>
        <v>0</v>
      </c>
      <c r="F577" s="530"/>
      <c r="G577" s="530"/>
      <c r="H577" s="258" t="s">
        <v>208</v>
      </c>
      <c r="I577" s="259"/>
      <c r="J577" s="158"/>
      <c r="K577" s="158"/>
      <c r="L577" s="158"/>
    </row>
    <row r="578" spans="1:12" ht="17.25" customHeight="1">
      <c r="A578" s="529" t="s">
        <v>49</v>
      </c>
      <c r="B578" s="529"/>
      <c r="C578" s="529"/>
      <c r="D578" s="529"/>
      <c r="E578" s="523">
        <f>GİRİŞ!H26</f>
        <v>0</v>
      </c>
      <c r="F578" s="524"/>
      <c r="G578" s="524"/>
      <c r="H578" s="524"/>
      <c r="I578" s="525"/>
      <c r="J578" s="158"/>
      <c r="K578" s="158"/>
      <c r="L578" s="158"/>
    </row>
    <row r="579" spans="1:12" ht="32.25" customHeight="1">
      <c r="A579" s="34" t="s">
        <v>48</v>
      </c>
      <c r="B579" s="34" t="s">
        <v>46</v>
      </c>
      <c r="C579" s="35" t="s">
        <v>12</v>
      </c>
      <c r="D579" s="526" t="s">
        <v>8</v>
      </c>
      <c r="E579" s="527"/>
      <c r="F579" s="527"/>
      <c r="G579" s="528"/>
      <c r="H579" s="34" t="s">
        <v>47</v>
      </c>
      <c r="I579" s="34" t="s">
        <v>38</v>
      </c>
      <c r="J579" s="158"/>
      <c r="K579" s="158"/>
      <c r="L579" s="158"/>
    </row>
    <row r="580" spans="1:12" ht="18.75" customHeight="1">
      <c r="A580" s="33">
        <v>1</v>
      </c>
      <c r="B580" s="33">
        <f>GİRİŞ!E26</f>
        <v>0</v>
      </c>
      <c r="C580" s="36"/>
      <c r="D580" s="517"/>
      <c r="E580" s="518"/>
      <c r="F580" s="518"/>
      <c r="G580" s="519"/>
      <c r="H580" s="147"/>
      <c r="I580" s="37"/>
      <c r="J580" s="156" t="str">
        <f>IF(D580="","",1)</f>
        <v/>
      </c>
      <c r="K580" s="157">
        <f t="shared" ref="K580:K609" si="48">IF(H580="KONTENJAN",1,0)</f>
        <v>0</v>
      </c>
      <c r="L580" s="157">
        <f>IF(H580="İNDİRİMLİ",1,0)</f>
        <v>0</v>
      </c>
    </row>
    <row r="581" spans="1:12" ht="18.75" customHeight="1">
      <c r="A581" s="33">
        <v>2</v>
      </c>
      <c r="B581" s="36"/>
      <c r="C581" s="36"/>
      <c r="D581" s="517"/>
      <c r="E581" s="518"/>
      <c r="F581" s="518"/>
      <c r="G581" s="519"/>
      <c r="H581" s="37"/>
      <c r="I581" s="37"/>
      <c r="J581" s="156" t="str">
        <f t="shared" ref="J581:J609" si="49">IF(D581="","",1)</f>
        <v/>
      </c>
      <c r="K581" s="157">
        <f t="shared" si="48"/>
        <v>0</v>
      </c>
      <c r="L581" s="157">
        <f t="shared" ref="L581:L609" si="50">IF(H581="İNDİRİMLİ",1,0)</f>
        <v>0</v>
      </c>
    </row>
    <row r="582" spans="1:12" ht="18.75" customHeight="1">
      <c r="A582" s="33">
        <v>3</v>
      </c>
      <c r="B582" s="36"/>
      <c r="C582" s="36"/>
      <c r="D582" s="517"/>
      <c r="E582" s="518"/>
      <c r="F582" s="518"/>
      <c r="G582" s="519"/>
      <c r="H582" s="37"/>
      <c r="I582" s="37"/>
      <c r="J582" s="156" t="str">
        <f t="shared" si="49"/>
        <v/>
      </c>
      <c r="K582" s="157">
        <f t="shared" si="48"/>
        <v>0</v>
      </c>
      <c r="L582" s="157">
        <f t="shared" si="50"/>
        <v>0</v>
      </c>
    </row>
    <row r="583" spans="1:12" ht="18.75" customHeight="1">
      <c r="A583" s="33">
        <v>4</v>
      </c>
      <c r="B583" s="36"/>
      <c r="C583" s="36"/>
      <c r="D583" s="517"/>
      <c r="E583" s="518"/>
      <c r="F583" s="518"/>
      <c r="G583" s="519"/>
      <c r="H583" s="37"/>
      <c r="I583" s="37"/>
      <c r="J583" s="156" t="str">
        <f t="shared" si="49"/>
        <v/>
      </c>
      <c r="K583" s="157">
        <f t="shared" si="48"/>
        <v>0</v>
      </c>
      <c r="L583" s="157">
        <f t="shared" si="50"/>
        <v>0</v>
      </c>
    </row>
    <row r="584" spans="1:12" ht="18.75" customHeight="1">
      <c r="A584" s="33">
        <v>5</v>
      </c>
      <c r="B584" s="36"/>
      <c r="C584" s="36"/>
      <c r="D584" s="517"/>
      <c r="E584" s="518"/>
      <c r="F584" s="518"/>
      <c r="G584" s="519"/>
      <c r="H584" s="37"/>
      <c r="I584" s="37"/>
      <c r="J584" s="156" t="str">
        <f t="shared" si="49"/>
        <v/>
      </c>
      <c r="K584" s="157">
        <f t="shared" si="48"/>
        <v>0</v>
      </c>
      <c r="L584" s="157">
        <f t="shared" si="50"/>
        <v>0</v>
      </c>
    </row>
    <row r="585" spans="1:12" ht="18.75" customHeight="1">
      <c r="A585" s="33">
        <v>6</v>
      </c>
      <c r="B585" s="36"/>
      <c r="C585" s="36"/>
      <c r="D585" s="517"/>
      <c r="E585" s="518"/>
      <c r="F585" s="518"/>
      <c r="G585" s="519"/>
      <c r="H585" s="37"/>
      <c r="I585" s="37"/>
      <c r="J585" s="156" t="str">
        <f t="shared" si="49"/>
        <v/>
      </c>
      <c r="K585" s="157">
        <f t="shared" si="48"/>
        <v>0</v>
      </c>
      <c r="L585" s="157">
        <f t="shared" si="50"/>
        <v>0</v>
      </c>
    </row>
    <row r="586" spans="1:12" ht="18.75" customHeight="1">
      <c r="A586" s="33">
        <v>7</v>
      </c>
      <c r="B586" s="36"/>
      <c r="C586" s="36"/>
      <c r="D586" s="517"/>
      <c r="E586" s="518"/>
      <c r="F586" s="518"/>
      <c r="G586" s="519"/>
      <c r="H586" s="37"/>
      <c r="I586" s="37"/>
      <c r="J586" s="156" t="str">
        <f t="shared" si="49"/>
        <v/>
      </c>
      <c r="K586" s="157">
        <f t="shared" si="48"/>
        <v>0</v>
      </c>
      <c r="L586" s="157">
        <f t="shared" si="50"/>
        <v>0</v>
      </c>
    </row>
    <row r="587" spans="1:12" ht="18.75" customHeight="1">
      <c r="A587" s="33">
        <v>8</v>
      </c>
      <c r="B587" s="36"/>
      <c r="C587" s="36"/>
      <c r="D587" s="517"/>
      <c r="E587" s="518"/>
      <c r="F587" s="518"/>
      <c r="G587" s="519"/>
      <c r="H587" s="37"/>
      <c r="I587" s="37"/>
      <c r="J587" s="156" t="str">
        <f t="shared" si="49"/>
        <v/>
      </c>
      <c r="K587" s="157">
        <f t="shared" si="48"/>
        <v>0</v>
      </c>
      <c r="L587" s="157">
        <f t="shared" si="50"/>
        <v>0</v>
      </c>
    </row>
    <row r="588" spans="1:12" ht="18.75" customHeight="1">
      <c r="A588" s="33">
        <v>9</v>
      </c>
      <c r="B588" s="36"/>
      <c r="C588" s="36"/>
      <c r="D588" s="517"/>
      <c r="E588" s="518"/>
      <c r="F588" s="518"/>
      <c r="G588" s="519"/>
      <c r="H588" s="37"/>
      <c r="I588" s="37"/>
      <c r="J588" s="156" t="str">
        <f t="shared" si="49"/>
        <v/>
      </c>
      <c r="K588" s="157">
        <f t="shared" si="48"/>
        <v>0</v>
      </c>
      <c r="L588" s="157">
        <f t="shared" si="50"/>
        <v>0</v>
      </c>
    </row>
    <row r="589" spans="1:12" ht="18.75" customHeight="1">
      <c r="A589" s="33">
        <v>10</v>
      </c>
      <c r="B589" s="36"/>
      <c r="C589" s="36"/>
      <c r="D589" s="517"/>
      <c r="E589" s="518"/>
      <c r="F589" s="518"/>
      <c r="G589" s="519"/>
      <c r="H589" s="37"/>
      <c r="I589" s="37"/>
      <c r="J589" s="156" t="str">
        <f t="shared" si="49"/>
        <v/>
      </c>
      <c r="K589" s="157">
        <f t="shared" si="48"/>
        <v>0</v>
      </c>
      <c r="L589" s="157">
        <f t="shared" si="50"/>
        <v>0</v>
      </c>
    </row>
    <row r="590" spans="1:12" ht="18.75" customHeight="1">
      <c r="A590" s="33">
        <v>11</v>
      </c>
      <c r="B590" s="36"/>
      <c r="C590" s="36"/>
      <c r="D590" s="517"/>
      <c r="E590" s="518"/>
      <c r="F590" s="518"/>
      <c r="G590" s="519"/>
      <c r="H590" s="37"/>
      <c r="I590" s="37"/>
      <c r="J590" s="156" t="str">
        <f t="shared" si="49"/>
        <v/>
      </c>
      <c r="K590" s="157">
        <f t="shared" si="48"/>
        <v>0</v>
      </c>
      <c r="L590" s="157">
        <f t="shared" si="50"/>
        <v>0</v>
      </c>
    </row>
    <row r="591" spans="1:12" ht="18.75" customHeight="1">
      <c r="A591" s="33">
        <v>12</v>
      </c>
      <c r="B591" s="36"/>
      <c r="C591" s="36"/>
      <c r="D591" s="517"/>
      <c r="E591" s="518"/>
      <c r="F591" s="518"/>
      <c r="G591" s="519"/>
      <c r="H591" s="37"/>
      <c r="I591" s="37"/>
      <c r="J591" s="156" t="str">
        <f t="shared" si="49"/>
        <v/>
      </c>
      <c r="K591" s="157">
        <f t="shared" si="48"/>
        <v>0</v>
      </c>
      <c r="L591" s="157">
        <f t="shared" si="50"/>
        <v>0</v>
      </c>
    </row>
    <row r="592" spans="1:12" ht="18.75" customHeight="1">
      <c r="A592" s="33">
        <v>13</v>
      </c>
      <c r="B592" s="36"/>
      <c r="C592" s="36"/>
      <c r="D592" s="517"/>
      <c r="E592" s="518"/>
      <c r="F592" s="518"/>
      <c r="G592" s="519"/>
      <c r="H592" s="37"/>
      <c r="I592" s="37"/>
      <c r="J592" s="156" t="str">
        <f t="shared" si="49"/>
        <v/>
      </c>
      <c r="K592" s="157">
        <f t="shared" si="48"/>
        <v>0</v>
      </c>
      <c r="L592" s="157">
        <f t="shared" si="50"/>
        <v>0</v>
      </c>
    </row>
    <row r="593" spans="1:12" ht="18.75" customHeight="1">
      <c r="A593" s="33">
        <v>14</v>
      </c>
      <c r="B593" s="36"/>
      <c r="C593" s="36"/>
      <c r="D593" s="517"/>
      <c r="E593" s="518"/>
      <c r="F593" s="518"/>
      <c r="G593" s="519"/>
      <c r="H593" s="37"/>
      <c r="I593" s="37"/>
      <c r="J593" s="156" t="str">
        <f t="shared" si="49"/>
        <v/>
      </c>
      <c r="K593" s="157">
        <f t="shared" si="48"/>
        <v>0</v>
      </c>
      <c r="L593" s="157">
        <f t="shared" si="50"/>
        <v>0</v>
      </c>
    </row>
    <row r="594" spans="1:12" ht="18.75" customHeight="1">
      <c r="A594" s="33">
        <v>15</v>
      </c>
      <c r="B594" s="36"/>
      <c r="C594" s="36"/>
      <c r="D594" s="517"/>
      <c r="E594" s="518"/>
      <c r="F594" s="518"/>
      <c r="G594" s="519"/>
      <c r="H594" s="37"/>
      <c r="I594" s="37"/>
      <c r="J594" s="156" t="str">
        <f t="shared" si="49"/>
        <v/>
      </c>
      <c r="K594" s="157">
        <f t="shared" si="48"/>
        <v>0</v>
      </c>
      <c r="L594" s="157">
        <f t="shared" si="50"/>
        <v>0</v>
      </c>
    </row>
    <row r="595" spans="1:12" ht="18.75" customHeight="1">
      <c r="A595" s="33">
        <v>16</v>
      </c>
      <c r="B595" s="36"/>
      <c r="C595" s="36"/>
      <c r="D595" s="517"/>
      <c r="E595" s="518"/>
      <c r="F595" s="518"/>
      <c r="G595" s="519"/>
      <c r="H595" s="37"/>
      <c r="I595" s="37"/>
      <c r="J595" s="156" t="str">
        <f t="shared" si="49"/>
        <v/>
      </c>
      <c r="K595" s="157">
        <f t="shared" si="48"/>
        <v>0</v>
      </c>
      <c r="L595" s="157">
        <f t="shared" si="50"/>
        <v>0</v>
      </c>
    </row>
    <row r="596" spans="1:12" ht="18.75" customHeight="1">
      <c r="A596" s="33">
        <v>17</v>
      </c>
      <c r="B596" s="36"/>
      <c r="C596" s="36"/>
      <c r="D596" s="517"/>
      <c r="E596" s="518"/>
      <c r="F596" s="518"/>
      <c r="G596" s="519"/>
      <c r="H596" s="37"/>
      <c r="I596" s="37"/>
      <c r="J596" s="156" t="str">
        <f t="shared" si="49"/>
        <v/>
      </c>
      <c r="K596" s="157">
        <f t="shared" si="48"/>
        <v>0</v>
      </c>
      <c r="L596" s="157">
        <f t="shared" si="50"/>
        <v>0</v>
      </c>
    </row>
    <row r="597" spans="1:12" ht="18.75" customHeight="1">
      <c r="A597" s="33">
        <v>18</v>
      </c>
      <c r="B597" s="36"/>
      <c r="C597" s="36"/>
      <c r="D597" s="517"/>
      <c r="E597" s="518"/>
      <c r="F597" s="518"/>
      <c r="G597" s="519"/>
      <c r="H597" s="37"/>
      <c r="I597" s="37"/>
      <c r="J597" s="156" t="str">
        <f t="shared" si="49"/>
        <v/>
      </c>
      <c r="K597" s="157">
        <f t="shared" si="48"/>
        <v>0</v>
      </c>
      <c r="L597" s="157">
        <f t="shared" si="50"/>
        <v>0</v>
      </c>
    </row>
    <row r="598" spans="1:12" ht="18.75" customHeight="1">
      <c r="A598" s="33">
        <v>19</v>
      </c>
      <c r="B598" s="36"/>
      <c r="C598" s="36"/>
      <c r="D598" s="517"/>
      <c r="E598" s="518"/>
      <c r="F598" s="518"/>
      <c r="G598" s="519"/>
      <c r="H598" s="37"/>
      <c r="I598" s="37"/>
      <c r="J598" s="156" t="str">
        <f t="shared" si="49"/>
        <v/>
      </c>
      <c r="K598" s="157">
        <f t="shared" si="48"/>
        <v>0</v>
      </c>
      <c r="L598" s="157">
        <f t="shared" si="50"/>
        <v>0</v>
      </c>
    </row>
    <row r="599" spans="1:12" ht="18.75" customHeight="1">
      <c r="A599" s="33">
        <v>20</v>
      </c>
      <c r="B599" s="36"/>
      <c r="C599" s="36"/>
      <c r="D599" s="517"/>
      <c r="E599" s="518"/>
      <c r="F599" s="518"/>
      <c r="G599" s="519"/>
      <c r="H599" s="37"/>
      <c r="I599" s="37"/>
      <c r="J599" s="156" t="str">
        <f t="shared" si="49"/>
        <v/>
      </c>
      <c r="K599" s="157">
        <f t="shared" si="48"/>
        <v>0</v>
      </c>
      <c r="L599" s="157">
        <f t="shared" si="50"/>
        <v>0</v>
      </c>
    </row>
    <row r="600" spans="1:12" ht="18.75" customHeight="1">
      <c r="A600" s="33">
        <v>21</v>
      </c>
      <c r="B600" s="36"/>
      <c r="C600" s="36"/>
      <c r="D600" s="517"/>
      <c r="E600" s="518"/>
      <c r="F600" s="518"/>
      <c r="G600" s="519"/>
      <c r="H600" s="37"/>
      <c r="I600" s="37"/>
      <c r="J600" s="156" t="str">
        <f t="shared" si="49"/>
        <v/>
      </c>
      <c r="K600" s="157">
        <f t="shared" si="48"/>
        <v>0</v>
      </c>
      <c r="L600" s="157">
        <f t="shared" si="50"/>
        <v>0</v>
      </c>
    </row>
    <row r="601" spans="1:12" ht="18.75" customHeight="1">
      <c r="A601" s="33">
        <v>22</v>
      </c>
      <c r="B601" s="36"/>
      <c r="C601" s="36"/>
      <c r="D601" s="517"/>
      <c r="E601" s="518"/>
      <c r="F601" s="518"/>
      <c r="G601" s="519"/>
      <c r="H601" s="37"/>
      <c r="I601" s="37"/>
      <c r="J601" s="156" t="str">
        <f t="shared" si="49"/>
        <v/>
      </c>
      <c r="K601" s="157">
        <f t="shared" si="48"/>
        <v>0</v>
      </c>
      <c r="L601" s="157">
        <f t="shared" si="50"/>
        <v>0</v>
      </c>
    </row>
    <row r="602" spans="1:12" ht="18.75" customHeight="1">
      <c r="A602" s="33">
        <v>23</v>
      </c>
      <c r="B602" s="36"/>
      <c r="C602" s="36"/>
      <c r="D602" s="517"/>
      <c r="E602" s="518"/>
      <c r="F602" s="518"/>
      <c r="G602" s="519"/>
      <c r="H602" s="37"/>
      <c r="I602" s="37"/>
      <c r="J602" s="156" t="str">
        <f t="shared" si="49"/>
        <v/>
      </c>
      <c r="K602" s="157">
        <f t="shared" si="48"/>
        <v>0</v>
      </c>
      <c r="L602" s="157">
        <f t="shared" si="50"/>
        <v>0</v>
      </c>
    </row>
    <row r="603" spans="1:12" ht="18.75" customHeight="1">
      <c r="A603" s="33">
        <v>24</v>
      </c>
      <c r="B603" s="36"/>
      <c r="C603" s="36"/>
      <c r="D603" s="517"/>
      <c r="E603" s="518"/>
      <c r="F603" s="518"/>
      <c r="G603" s="519"/>
      <c r="H603" s="38"/>
      <c r="I603" s="37"/>
      <c r="J603" s="156" t="str">
        <f t="shared" si="49"/>
        <v/>
      </c>
      <c r="K603" s="157">
        <f t="shared" si="48"/>
        <v>0</v>
      </c>
      <c r="L603" s="157">
        <f t="shared" si="50"/>
        <v>0</v>
      </c>
    </row>
    <row r="604" spans="1:12" ht="18.75" customHeight="1">
      <c r="A604" s="33">
        <v>25</v>
      </c>
      <c r="B604" s="36"/>
      <c r="C604" s="36"/>
      <c r="D604" s="517"/>
      <c r="E604" s="518"/>
      <c r="F604" s="518"/>
      <c r="G604" s="519"/>
      <c r="H604" s="38"/>
      <c r="I604" s="37"/>
      <c r="J604" s="156" t="str">
        <f t="shared" si="49"/>
        <v/>
      </c>
      <c r="K604" s="157">
        <f t="shared" si="48"/>
        <v>0</v>
      </c>
      <c r="L604" s="157">
        <f t="shared" si="50"/>
        <v>0</v>
      </c>
    </row>
    <row r="605" spans="1:12" ht="18.75" customHeight="1">
      <c r="A605" s="33">
        <v>26</v>
      </c>
      <c r="B605" s="36"/>
      <c r="C605" s="36"/>
      <c r="D605" s="517"/>
      <c r="E605" s="518"/>
      <c r="F605" s="518"/>
      <c r="G605" s="519"/>
      <c r="H605" s="38"/>
      <c r="I605" s="37"/>
      <c r="J605" s="156" t="str">
        <f t="shared" si="49"/>
        <v/>
      </c>
      <c r="K605" s="157">
        <f t="shared" si="48"/>
        <v>0</v>
      </c>
      <c r="L605" s="157">
        <f t="shared" si="50"/>
        <v>0</v>
      </c>
    </row>
    <row r="606" spans="1:12" ht="18.75" customHeight="1">
      <c r="A606" s="33">
        <v>27</v>
      </c>
      <c r="B606" s="36"/>
      <c r="C606" s="36"/>
      <c r="D606" s="517"/>
      <c r="E606" s="518"/>
      <c r="F606" s="518"/>
      <c r="G606" s="519"/>
      <c r="H606" s="38"/>
      <c r="I606" s="37"/>
      <c r="J606" s="156" t="str">
        <f t="shared" si="49"/>
        <v/>
      </c>
      <c r="K606" s="157">
        <f t="shared" si="48"/>
        <v>0</v>
      </c>
      <c r="L606" s="157">
        <f t="shared" si="50"/>
        <v>0</v>
      </c>
    </row>
    <row r="607" spans="1:12" ht="18.75" customHeight="1">
      <c r="A607" s="33">
        <v>28</v>
      </c>
      <c r="B607" s="36"/>
      <c r="C607" s="36"/>
      <c r="D607" s="517"/>
      <c r="E607" s="518"/>
      <c r="F607" s="518"/>
      <c r="G607" s="519"/>
      <c r="H607" s="38"/>
      <c r="I607" s="37"/>
      <c r="J607" s="156" t="str">
        <f t="shared" si="49"/>
        <v/>
      </c>
      <c r="K607" s="157">
        <f t="shared" si="48"/>
        <v>0</v>
      </c>
      <c r="L607" s="157">
        <f t="shared" si="50"/>
        <v>0</v>
      </c>
    </row>
    <row r="608" spans="1:12" ht="18.75" customHeight="1">
      <c r="A608" s="33">
        <v>29</v>
      </c>
      <c r="B608" s="36"/>
      <c r="C608" s="36"/>
      <c r="D608" s="517"/>
      <c r="E608" s="518"/>
      <c r="F608" s="518"/>
      <c r="G608" s="519"/>
      <c r="H608" s="38"/>
      <c r="I608" s="37"/>
      <c r="J608" s="156" t="str">
        <f t="shared" si="49"/>
        <v/>
      </c>
      <c r="K608" s="157">
        <f t="shared" si="48"/>
        <v>0</v>
      </c>
      <c r="L608" s="157">
        <f t="shared" si="50"/>
        <v>0</v>
      </c>
    </row>
    <row r="609" spans="1:12" ht="18.75" customHeight="1">
      <c r="A609" s="33">
        <v>30</v>
      </c>
      <c r="B609" s="36"/>
      <c r="C609" s="36"/>
      <c r="D609" s="517"/>
      <c r="E609" s="518"/>
      <c r="F609" s="518"/>
      <c r="G609" s="519"/>
      <c r="H609" s="37"/>
      <c r="I609" s="37"/>
      <c r="J609" s="156" t="str">
        <f t="shared" si="49"/>
        <v/>
      </c>
      <c r="K609" s="157">
        <f t="shared" si="48"/>
        <v>0</v>
      </c>
      <c r="L609" s="157">
        <f t="shared" si="50"/>
        <v>0</v>
      </c>
    </row>
    <row r="610" spans="1:12" ht="21.75" customHeight="1">
      <c r="A610" s="3"/>
      <c r="B610" s="4">
        <f>GİRİŞ!F26</f>
        <v>0</v>
      </c>
      <c r="C610" s="4"/>
      <c r="D610" s="4" t="s">
        <v>214</v>
      </c>
      <c r="E610" s="4"/>
      <c r="F610" s="4"/>
      <c r="G610" s="4"/>
      <c r="H610" s="6" t="s">
        <v>52</v>
      </c>
      <c r="I610" s="5">
        <f>SUM(I580:I609)</f>
        <v>0</v>
      </c>
      <c r="J610" s="156">
        <f>SUM(J580:J609)</f>
        <v>0</v>
      </c>
      <c r="K610" s="156">
        <f>SUM(K580:K609)</f>
        <v>0</v>
      </c>
      <c r="L610" s="158">
        <f>SUM(L580:L609)</f>
        <v>0</v>
      </c>
    </row>
    <row r="611" spans="1:12">
      <c r="I611" s="158">
        <f>(I610*80)/100</f>
        <v>0</v>
      </c>
      <c r="J611" s="156"/>
      <c r="K611" s="156"/>
      <c r="L611" s="158"/>
    </row>
    <row r="612" spans="1:12">
      <c r="J612" s="158"/>
      <c r="K612" s="158"/>
      <c r="L612" s="158"/>
    </row>
    <row r="613" spans="1:12" ht="33" customHeight="1">
      <c r="A613" s="31"/>
      <c r="B613" s="32"/>
      <c r="C613" s="6">
        <f>B616</f>
        <v>0</v>
      </c>
      <c r="D613" s="257" t="s">
        <v>51</v>
      </c>
      <c r="E613" s="530">
        <f>GİRİŞ!I27</f>
        <v>0</v>
      </c>
      <c r="F613" s="530"/>
      <c r="G613" s="530"/>
      <c r="H613" s="258" t="s">
        <v>208</v>
      </c>
      <c r="I613" s="259"/>
      <c r="J613" s="158"/>
      <c r="K613" s="158"/>
      <c r="L613" s="158"/>
    </row>
    <row r="614" spans="1:12" ht="17.25" customHeight="1">
      <c r="A614" s="529" t="s">
        <v>49</v>
      </c>
      <c r="B614" s="529"/>
      <c r="C614" s="529"/>
      <c r="D614" s="529"/>
      <c r="E614" s="523">
        <f>GİRİŞ!H27</f>
        <v>0</v>
      </c>
      <c r="F614" s="524"/>
      <c r="G614" s="524"/>
      <c r="H614" s="524"/>
      <c r="I614" s="525"/>
      <c r="J614" s="158"/>
      <c r="K614" s="158"/>
      <c r="L614" s="158"/>
    </row>
    <row r="615" spans="1:12" ht="32.25" customHeight="1">
      <c r="A615" s="34" t="s">
        <v>48</v>
      </c>
      <c r="B615" s="34" t="s">
        <v>46</v>
      </c>
      <c r="C615" s="35" t="s">
        <v>12</v>
      </c>
      <c r="D615" s="526" t="s">
        <v>8</v>
      </c>
      <c r="E615" s="527"/>
      <c r="F615" s="527"/>
      <c r="G615" s="528"/>
      <c r="H615" s="34" t="s">
        <v>47</v>
      </c>
      <c r="I615" s="34" t="s">
        <v>38</v>
      </c>
      <c r="J615" s="158"/>
      <c r="K615" s="158"/>
      <c r="L615" s="158"/>
    </row>
    <row r="616" spans="1:12" ht="18.75" customHeight="1">
      <c r="A616" s="33">
        <v>1</v>
      </c>
      <c r="B616" s="33">
        <f>GİRİŞ!E27</f>
        <v>0</v>
      </c>
      <c r="C616" s="36"/>
      <c r="D616" s="517"/>
      <c r="E616" s="518"/>
      <c r="F616" s="518"/>
      <c r="G616" s="519"/>
      <c r="H616" s="147"/>
      <c r="I616" s="37"/>
      <c r="J616" s="156" t="str">
        <f>IF(D616="","",1)</f>
        <v/>
      </c>
      <c r="K616" s="157">
        <f t="shared" ref="K616:K645" si="51">IF(H616="KONTENJAN",1,0)</f>
        <v>0</v>
      </c>
      <c r="L616" s="157">
        <f>IF(H616="İNDİRİMLİ",1,0)</f>
        <v>0</v>
      </c>
    </row>
    <row r="617" spans="1:12" ht="18.75" customHeight="1">
      <c r="A617" s="33">
        <v>2</v>
      </c>
      <c r="B617" s="36"/>
      <c r="C617" s="36"/>
      <c r="D617" s="517"/>
      <c r="E617" s="518"/>
      <c r="F617" s="518"/>
      <c r="G617" s="519"/>
      <c r="H617" s="37"/>
      <c r="I617" s="37"/>
      <c r="J617" s="156" t="str">
        <f t="shared" ref="J617:J645" si="52">IF(D617="","",1)</f>
        <v/>
      </c>
      <c r="K617" s="157">
        <f t="shared" si="51"/>
        <v>0</v>
      </c>
      <c r="L617" s="157">
        <f t="shared" ref="L617:L645" si="53">IF(H617="İNDİRİMLİ",1,0)</f>
        <v>0</v>
      </c>
    </row>
    <row r="618" spans="1:12" ht="18.75" customHeight="1">
      <c r="A618" s="33">
        <v>3</v>
      </c>
      <c r="B618" s="36"/>
      <c r="C618" s="36"/>
      <c r="D618" s="517"/>
      <c r="E618" s="518"/>
      <c r="F618" s="518"/>
      <c r="G618" s="519"/>
      <c r="H618" s="37"/>
      <c r="I618" s="37"/>
      <c r="J618" s="156" t="str">
        <f t="shared" si="52"/>
        <v/>
      </c>
      <c r="K618" s="157">
        <f t="shared" si="51"/>
        <v>0</v>
      </c>
      <c r="L618" s="157">
        <f t="shared" si="53"/>
        <v>0</v>
      </c>
    </row>
    <row r="619" spans="1:12" ht="18.75" customHeight="1">
      <c r="A619" s="33">
        <v>4</v>
      </c>
      <c r="B619" s="36"/>
      <c r="C619" s="36"/>
      <c r="D619" s="517"/>
      <c r="E619" s="518"/>
      <c r="F619" s="518"/>
      <c r="G619" s="519"/>
      <c r="H619" s="37"/>
      <c r="I619" s="37"/>
      <c r="J619" s="156" t="str">
        <f t="shared" si="52"/>
        <v/>
      </c>
      <c r="K619" s="157">
        <f t="shared" si="51"/>
        <v>0</v>
      </c>
      <c r="L619" s="157">
        <f t="shared" si="53"/>
        <v>0</v>
      </c>
    </row>
    <row r="620" spans="1:12" ht="18.75" customHeight="1">
      <c r="A620" s="33">
        <v>5</v>
      </c>
      <c r="B620" s="36"/>
      <c r="C620" s="36"/>
      <c r="D620" s="517"/>
      <c r="E620" s="518"/>
      <c r="F620" s="518"/>
      <c r="G620" s="519"/>
      <c r="H620" s="37"/>
      <c r="I620" s="37"/>
      <c r="J620" s="156" t="str">
        <f t="shared" si="52"/>
        <v/>
      </c>
      <c r="K620" s="157">
        <f t="shared" si="51"/>
        <v>0</v>
      </c>
      <c r="L620" s="157">
        <f t="shared" si="53"/>
        <v>0</v>
      </c>
    </row>
    <row r="621" spans="1:12" ht="18.75" customHeight="1">
      <c r="A621" s="33">
        <v>6</v>
      </c>
      <c r="B621" s="36"/>
      <c r="C621" s="36"/>
      <c r="D621" s="517"/>
      <c r="E621" s="518"/>
      <c r="F621" s="518"/>
      <c r="G621" s="519"/>
      <c r="H621" s="37"/>
      <c r="I621" s="37"/>
      <c r="J621" s="156" t="str">
        <f t="shared" si="52"/>
        <v/>
      </c>
      <c r="K621" s="157">
        <f t="shared" si="51"/>
        <v>0</v>
      </c>
      <c r="L621" s="157">
        <f t="shared" si="53"/>
        <v>0</v>
      </c>
    </row>
    <row r="622" spans="1:12" ht="18.75" customHeight="1">
      <c r="A622" s="33">
        <v>7</v>
      </c>
      <c r="B622" s="36"/>
      <c r="C622" s="36"/>
      <c r="D622" s="517"/>
      <c r="E622" s="518"/>
      <c r="F622" s="518"/>
      <c r="G622" s="519"/>
      <c r="H622" s="37"/>
      <c r="I622" s="37"/>
      <c r="J622" s="156" t="str">
        <f t="shared" si="52"/>
        <v/>
      </c>
      <c r="K622" s="157">
        <f t="shared" si="51"/>
        <v>0</v>
      </c>
      <c r="L622" s="157">
        <f t="shared" si="53"/>
        <v>0</v>
      </c>
    </row>
    <row r="623" spans="1:12" ht="18.75" customHeight="1">
      <c r="A623" s="33">
        <v>8</v>
      </c>
      <c r="B623" s="36"/>
      <c r="C623" s="36"/>
      <c r="D623" s="517"/>
      <c r="E623" s="518"/>
      <c r="F623" s="518"/>
      <c r="G623" s="519"/>
      <c r="H623" s="37"/>
      <c r="I623" s="37"/>
      <c r="J623" s="156" t="str">
        <f t="shared" si="52"/>
        <v/>
      </c>
      <c r="K623" s="157">
        <f t="shared" si="51"/>
        <v>0</v>
      </c>
      <c r="L623" s="157">
        <f t="shared" si="53"/>
        <v>0</v>
      </c>
    </row>
    <row r="624" spans="1:12" ht="18.75" customHeight="1">
      <c r="A624" s="33">
        <v>9</v>
      </c>
      <c r="B624" s="36"/>
      <c r="C624" s="36"/>
      <c r="D624" s="517"/>
      <c r="E624" s="518"/>
      <c r="F624" s="518"/>
      <c r="G624" s="519"/>
      <c r="H624" s="37"/>
      <c r="I624" s="37"/>
      <c r="J624" s="156" t="str">
        <f t="shared" si="52"/>
        <v/>
      </c>
      <c r="K624" s="157">
        <f t="shared" si="51"/>
        <v>0</v>
      </c>
      <c r="L624" s="157">
        <f t="shared" si="53"/>
        <v>0</v>
      </c>
    </row>
    <row r="625" spans="1:12" ht="18.75" customHeight="1">
      <c r="A625" s="33">
        <v>10</v>
      </c>
      <c r="B625" s="36"/>
      <c r="C625" s="36"/>
      <c r="D625" s="517"/>
      <c r="E625" s="518"/>
      <c r="F625" s="518"/>
      <c r="G625" s="519"/>
      <c r="H625" s="37"/>
      <c r="I625" s="37"/>
      <c r="J625" s="156" t="str">
        <f t="shared" si="52"/>
        <v/>
      </c>
      <c r="K625" s="157">
        <f t="shared" si="51"/>
        <v>0</v>
      </c>
      <c r="L625" s="157">
        <f t="shared" si="53"/>
        <v>0</v>
      </c>
    </row>
    <row r="626" spans="1:12" ht="18.75" customHeight="1">
      <c r="A626" s="33">
        <v>11</v>
      </c>
      <c r="B626" s="36"/>
      <c r="C626" s="36"/>
      <c r="D626" s="517"/>
      <c r="E626" s="518"/>
      <c r="F626" s="518"/>
      <c r="G626" s="519"/>
      <c r="H626" s="37"/>
      <c r="I626" s="37"/>
      <c r="J626" s="156" t="str">
        <f t="shared" si="52"/>
        <v/>
      </c>
      <c r="K626" s="157">
        <f t="shared" si="51"/>
        <v>0</v>
      </c>
      <c r="L626" s="157">
        <f t="shared" si="53"/>
        <v>0</v>
      </c>
    </row>
    <row r="627" spans="1:12" ht="18.75" customHeight="1">
      <c r="A627" s="33">
        <v>12</v>
      </c>
      <c r="B627" s="36"/>
      <c r="C627" s="36"/>
      <c r="D627" s="517"/>
      <c r="E627" s="518"/>
      <c r="F627" s="518"/>
      <c r="G627" s="519"/>
      <c r="H627" s="37"/>
      <c r="I627" s="37"/>
      <c r="J627" s="156" t="str">
        <f t="shared" si="52"/>
        <v/>
      </c>
      <c r="K627" s="157">
        <f t="shared" si="51"/>
        <v>0</v>
      </c>
      <c r="L627" s="157">
        <f t="shared" si="53"/>
        <v>0</v>
      </c>
    </row>
    <row r="628" spans="1:12" ht="18.75" customHeight="1">
      <c r="A628" s="33">
        <v>13</v>
      </c>
      <c r="B628" s="36"/>
      <c r="C628" s="36"/>
      <c r="D628" s="517"/>
      <c r="E628" s="518"/>
      <c r="F628" s="518"/>
      <c r="G628" s="519"/>
      <c r="H628" s="37"/>
      <c r="I628" s="37"/>
      <c r="J628" s="156" t="str">
        <f t="shared" si="52"/>
        <v/>
      </c>
      <c r="K628" s="157">
        <f t="shared" si="51"/>
        <v>0</v>
      </c>
      <c r="L628" s="157">
        <f t="shared" si="53"/>
        <v>0</v>
      </c>
    </row>
    <row r="629" spans="1:12" ht="18.75" customHeight="1">
      <c r="A629" s="33">
        <v>14</v>
      </c>
      <c r="B629" s="36"/>
      <c r="C629" s="36"/>
      <c r="D629" s="517"/>
      <c r="E629" s="518"/>
      <c r="F629" s="518"/>
      <c r="G629" s="519"/>
      <c r="H629" s="37"/>
      <c r="I629" s="37"/>
      <c r="J629" s="156" t="str">
        <f t="shared" si="52"/>
        <v/>
      </c>
      <c r="K629" s="157">
        <f t="shared" si="51"/>
        <v>0</v>
      </c>
      <c r="L629" s="157">
        <f t="shared" si="53"/>
        <v>0</v>
      </c>
    </row>
    <row r="630" spans="1:12" ht="18.75" customHeight="1">
      <c r="A630" s="33">
        <v>15</v>
      </c>
      <c r="B630" s="36"/>
      <c r="C630" s="36"/>
      <c r="D630" s="517"/>
      <c r="E630" s="518"/>
      <c r="F630" s="518"/>
      <c r="G630" s="519"/>
      <c r="H630" s="37"/>
      <c r="I630" s="37"/>
      <c r="J630" s="156" t="str">
        <f t="shared" si="52"/>
        <v/>
      </c>
      <c r="K630" s="157">
        <f t="shared" si="51"/>
        <v>0</v>
      </c>
      <c r="L630" s="157">
        <f t="shared" si="53"/>
        <v>0</v>
      </c>
    </row>
    <row r="631" spans="1:12" ht="18.75" customHeight="1">
      <c r="A631" s="33">
        <v>16</v>
      </c>
      <c r="B631" s="36"/>
      <c r="C631" s="36"/>
      <c r="D631" s="517"/>
      <c r="E631" s="518"/>
      <c r="F631" s="518"/>
      <c r="G631" s="519"/>
      <c r="H631" s="37"/>
      <c r="I631" s="37"/>
      <c r="J631" s="156" t="str">
        <f t="shared" si="52"/>
        <v/>
      </c>
      <c r="K631" s="157">
        <f t="shared" si="51"/>
        <v>0</v>
      </c>
      <c r="L631" s="157">
        <f t="shared" si="53"/>
        <v>0</v>
      </c>
    </row>
    <row r="632" spans="1:12" ht="18.75" customHeight="1">
      <c r="A632" s="33">
        <v>17</v>
      </c>
      <c r="B632" s="36"/>
      <c r="C632" s="36"/>
      <c r="D632" s="517"/>
      <c r="E632" s="518"/>
      <c r="F632" s="518"/>
      <c r="G632" s="519"/>
      <c r="H632" s="37"/>
      <c r="I632" s="37"/>
      <c r="J632" s="156" t="str">
        <f t="shared" si="52"/>
        <v/>
      </c>
      <c r="K632" s="157">
        <f t="shared" si="51"/>
        <v>0</v>
      </c>
      <c r="L632" s="157">
        <f t="shared" si="53"/>
        <v>0</v>
      </c>
    </row>
    <row r="633" spans="1:12" ht="18.75" customHeight="1">
      <c r="A633" s="33">
        <v>18</v>
      </c>
      <c r="B633" s="36"/>
      <c r="C633" s="36"/>
      <c r="D633" s="517"/>
      <c r="E633" s="518"/>
      <c r="F633" s="518"/>
      <c r="G633" s="519"/>
      <c r="H633" s="37"/>
      <c r="I633" s="37"/>
      <c r="J633" s="156" t="str">
        <f t="shared" si="52"/>
        <v/>
      </c>
      <c r="K633" s="157">
        <f t="shared" si="51"/>
        <v>0</v>
      </c>
      <c r="L633" s="157">
        <f t="shared" si="53"/>
        <v>0</v>
      </c>
    </row>
    <row r="634" spans="1:12" ht="18.75" customHeight="1">
      <c r="A634" s="33">
        <v>19</v>
      </c>
      <c r="B634" s="36"/>
      <c r="C634" s="36"/>
      <c r="D634" s="517"/>
      <c r="E634" s="518"/>
      <c r="F634" s="518"/>
      <c r="G634" s="519"/>
      <c r="H634" s="37"/>
      <c r="I634" s="37"/>
      <c r="J634" s="156" t="str">
        <f t="shared" si="52"/>
        <v/>
      </c>
      <c r="K634" s="157">
        <f t="shared" si="51"/>
        <v>0</v>
      </c>
      <c r="L634" s="157">
        <f t="shared" si="53"/>
        <v>0</v>
      </c>
    </row>
    <row r="635" spans="1:12" ht="18.75" customHeight="1">
      <c r="A635" s="33">
        <v>20</v>
      </c>
      <c r="B635" s="36"/>
      <c r="C635" s="36"/>
      <c r="D635" s="517"/>
      <c r="E635" s="518"/>
      <c r="F635" s="518"/>
      <c r="G635" s="519"/>
      <c r="H635" s="37"/>
      <c r="I635" s="37"/>
      <c r="J635" s="156" t="str">
        <f t="shared" si="52"/>
        <v/>
      </c>
      <c r="K635" s="157">
        <f t="shared" si="51"/>
        <v>0</v>
      </c>
      <c r="L635" s="157">
        <f t="shared" si="53"/>
        <v>0</v>
      </c>
    </row>
    <row r="636" spans="1:12" ht="18.75" customHeight="1">
      <c r="A636" s="33">
        <v>21</v>
      </c>
      <c r="B636" s="36"/>
      <c r="C636" s="36"/>
      <c r="D636" s="517"/>
      <c r="E636" s="518"/>
      <c r="F636" s="518"/>
      <c r="G636" s="519"/>
      <c r="H636" s="37"/>
      <c r="I636" s="37"/>
      <c r="J636" s="156" t="str">
        <f t="shared" si="52"/>
        <v/>
      </c>
      <c r="K636" s="157">
        <f t="shared" si="51"/>
        <v>0</v>
      </c>
      <c r="L636" s="157">
        <f t="shared" si="53"/>
        <v>0</v>
      </c>
    </row>
    <row r="637" spans="1:12" ht="18.75" customHeight="1">
      <c r="A637" s="33">
        <v>22</v>
      </c>
      <c r="B637" s="36"/>
      <c r="C637" s="36"/>
      <c r="D637" s="517"/>
      <c r="E637" s="518"/>
      <c r="F637" s="518"/>
      <c r="G637" s="519"/>
      <c r="H637" s="37"/>
      <c r="I637" s="37"/>
      <c r="J637" s="156" t="str">
        <f t="shared" si="52"/>
        <v/>
      </c>
      <c r="K637" s="157">
        <f t="shared" si="51"/>
        <v>0</v>
      </c>
      <c r="L637" s="157">
        <f t="shared" si="53"/>
        <v>0</v>
      </c>
    </row>
    <row r="638" spans="1:12" ht="18.75" customHeight="1">
      <c r="A638" s="33">
        <v>23</v>
      </c>
      <c r="B638" s="36"/>
      <c r="C638" s="36"/>
      <c r="D638" s="517"/>
      <c r="E638" s="518"/>
      <c r="F638" s="518"/>
      <c r="G638" s="519"/>
      <c r="H638" s="37"/>
      <c r="I638" s="37"/>
      <c r="J638" s="156" t="str">
        <f t="shared" si="52"/>
        <v/>
      </c>
      <c r="K638" s="157">
        <f t="shared" si="51"/>
        <v>0</v>
      </c>
      <c r="L638" s="157">
        <f t="shared" si="53"/>
        <v>0</v>
      </c>
    </row>
    <row r="639" spans="1:12" ht="18.75" customHeight="1">
      <c r="A639" s="33">
        <v>24</v>
      </c>
      <c r="B639" s="36"/>
      <c r="C639" s="36"/>
      <c r="D639" s="517"/>
      <c r="E639" s="518"/>
      <c r="F639" s="518"/>
      <c r="G639" s="519"/>
      <c r="H639" s="38"/>
      <c r="I639" s="37"/>
      <c r="J639" s="156" t="str">
        <f t="shared" si="52"/>
        <v/>
      </c>
      <c r="K639" s="157">
        <f t="shared" si="51"/>
        <v>0</v>
      </c>
      <c r="L639" s="157">
        <f t="shared" si="53"/>
        <v>0</v>
      </c>
    </row>
    <row r="640" spans="1:12" ht="18.75" customHeight="1">
      <c r="A640" s="33">
        <v>25</v>
      </c>
      <c r="B640" s="36"/>
      <c r="C640" s="36"/>
      <c r="D640" s="517"/>
      <c r="E640" s="518"/>
      <c r="F640" s="518"/>
      <c r="G640" s="519"/>
      <c r="H640" s="38"/>
      <c r="I640" s="37"/>
      <c r="J640" s="156" t="str">
        <f t="shared" si="52"/>
        <v/>
      </c>
      <c r="K640" s="157">
        <f t="shared" si="51"/>
        <v>0</v>
      </c>
      <c r="L640" s="157">
        <f t="shared" si="53"/>
        <v>0</v>
      </c>
    </row>
    <row r="641" spans="1:12" ht="18.75" customHeight="1">
      <c r="A641" s="33">
        <v>26</v>
      </c>
      <c r="B641" s="36"/>
      <c r="C641" s="36"/>
      <c r="D641" s="517"/>
      <c r="E641" s="518"/>
      <c r="F641" s="518"/>
      <c r="G641" s="519"/>
      <c r="H641" s="38"/>
      <c r="I641" s="37"/>
      <c r="J641" s="156" t="str">
        <f t="shared" si="52"/>
        <v/>
      </c>
      <c r="K641" s="157">
        <f t="shared" si="51"/>
        <v>0</v>
      </c>
      <c r="L641" s="157">
        <f t="shared" si="53"/>
        <v>0</v>
      </c>
    </row>
    <row r="642" spans="1:12" ht="18.75" customHeight="1">
      <c r="A642" s="33">
        <v>27</v>
      </c>
      <c r="B642" s="36"/>
      <c r="C642" s="36"/>
      <c r="D642" s="517"/>
      <c r="E642" s="518"/>
      <c r="F642" s="518"/>
      <c r="G642" s="519"/>
      <c r="H642" s="38"/>
      <c r="I642" s="37"/>
      <c r="J642" s="156" t="str">
        <f t="shared" si="52"/>
        <v/>
      </c>
      <c r="K642" s="157">
        <f t="shared" si="51"/>
        <v>0</v>
      </c>
      <c r="L642" s="157">
        <f t="shared" si="53"/>
        <v>0</v>
      </c>
    </row>
    <row r="643" spans="1:12" ht="18.75" customHeight="1">
      <c r="A643" s="33">
        <v>28</v>
      </c>
      <c r="B643" s="36"/>
      <c r="C643" s="36"/>
      <c r="D643" s="517"/>
      <c r="E643" s="518"/>
      <c r="F643" s="518"/>
      <c r="G643" s="519"/>
      <c r="H643" s="38"/>
      <c r="I643" s="37"/>
      <c r="J643" s="156" t="str">
        <f t="shared" si="52"/>
        <v/>
      </c>
      <c r="K643" s="157">
        <f t="shared" si="51"/>
        <v>0</v>
      </c>
      <c r="L643" s="157">
        <f t="shared" si="53"/>
        <v>0</v>
      </c>
    </row>
    <row r="644" spans="1:12" ht="18.75" customHeight="1">
      <c r="A644" s="33">
        <v>29</v>
      </c>
      <c r="B644" s="36"/>
      <c r="C644" s="36"/>
      <c r="D644" s="517"/>
      <c r="E644" s="518"/>
      <c r="F644" s="518"/>
      <c r="G644" s="519"/>
      <c r="H644" s="38"/>
      <c r="I644" s="37"/>
      <c r="J644" s="156" t="str">
        <f t="shared" si="52"/>
        <v/>
      </c>
      <c r="K644" s="157">
        <f t="shared" si="51"/>
        <v>0</v>
      </c>
      <c r="L644" s="157">
        <f t="shared" si="53"/>
        <v>0</v>
      </c>
    </row>
    <row r="645" spans="1:12" ht="18.75" customHeight="1">
      <c r="A645" s="33">
        <v>30</v>
      </c>
      <c r="B645" s="36"/>
      <c r="C645" s="36"/>
      <c r="D645" s="517"/>
      <c r="E645" s="518"/>
      <c r="F645" s="518"/>
      <c r="G645" s="519"/>
      <c r="H645" s="37"/>
      <c r="I645" s="37"/>
      <c r="J645" s="156" t="str">
        <f t="shared" si="52"/>
        <v/>
      </c>
      <c r="K645" s="157">
        <f t="shared" si="51"/>
        <v>0</v>
      </c>
      <c r="L645" s="157">
        <f t="shared" si="53"/>
        <v>0</v>
      </c>
    </row>
    <row r="646" spans="1:12" ht="21.75" customHeight="1">
      <c r="A646" s="3"/>
      <c r="B646" s="4">
        <f>GİRİŞ!F27</f>
        <v>0</v>
      </c>
      <c r="C646" s="4"/>
      <c r="D646" s="4" t="s">
        <v>214</v>
      </c>
      <c r="E646" s="4"/>
      <c r="F646" s="4"/>
      <c r="G646" s="4"/>
      <c r="H646" s="6" t="s">
        <v>52</v>
      </c>
      <c r="I646" s="5">
        <f>SUM(I616:I645)</f>
        <v>0</v>
      </c>
      <c r="J646" s="156">
        <f>SUM(J616:J645)</f>
        <v>0</v>
      </c>
      <c r="K646" s="156">
        <f>SUM(K616:K645)</f>
        <v>0</v>
      </c>
      <c r="L646" s="158">
        <f>SUM(L616:L645)</f>
        <v>0</v>
      </c>
    </row>
    <row r="647" spans="1:12">
      <c r="I647" s="158">
        <f>(I646*80)/100</f>
        <v>0</v>
      </c>
      <c r="J647" s="156"/>
      <c r="K647" s="156"/>
      <c r="L647" s="158"/>
    </row>
    <row r="648" spans="1:12">
      <c r="J648" s="158"/>
      <c r="K648" s="158"/>
      <c r="L648" s="158"/>
    </row>
    <row r="649" spans="1:12" ht="33" customHeight="1">
      <c r="A649" s="31"/>
      <c r="B649" s="32"/>
      <c r="C649" s="6">
        <f>B652</f>
        <v>0</v>
      </c>
      <c r="D649" s="257" t="s">
        <v>51</v>
      </c>
      <c r="E649" s="530">
        <f>GİRİŞ!I28</f>
        <v>0</v>
      </c>
      <c r="F649" s="530"/>
      <c r="G649" s="530"/>
      <c r="H649" s="258" t="s">
        <v>208</v>
      </c>
      <c r="I649" s="259"/>
      <c r="J649" s="158"/>
      <c r="K649" s="158"/>
      <c r="L649" s="158"/>
    </row>
    <row r="650" spans="1:12" ht="17.25" customHeight="1">
      <c r="A650" s="529" t="s">
        <v>49</v>
      </c>
      <c r="B650" s="529"/>
      <c r="C650" s="529"/>
      <c r="D650" s="529"/>
      <c r="E650" s="523">
        <f>GİRİŞ!H28</f>
        <v>0</v>
      </c>
      <c r="F650" s="524"/>
      <c r="G650" s="524"/>
      <c r="H650" s="524"/>
      <c r="I650" s="525"/>
      <c r="J650" s="158"/>
      <c r="K650" s="158"/>
      <c r="L650" s="158"/>
    </row>
    <row r="651" spans="1:12" ht="32.25" customHeight="1">
      <c r="A651" s="34" t="s">
        <v>48</v>
      </c>
      <c r="B651" s="34" t="s">
        <v>46</v>
      </c>
      <c r="C651" s="35" t="s">
        <v>12</v>
      </c>
      <c r="D651" s="526" t="s">
        <v>8</v>
      </c>
      <c r="E651" s="527"/>
      <c r="F651" s="527"/>
      <c r="G651" s="528"/>
      <c r="H651" s="34" t="s">
        <v>47</v>
      </c>
      <c r="I651" s="34" t="s">
        <v>38</v>
      </c>
      <c r="J651" s="158"/>
      <c r="K651" s="158"/>
      <c r="L651" s="158"/>
    </row>
    <row r="652" spans="1:12" ht="18.75" customHeight="1">
      <c r="A652" s="33">
        <v>1</v>
      </c>
      <c r="B652" s="33">
        <f>GİRİŞ!E28</f>
        <v>0</v>
      </c>
      <c r="C652" s="36"/>
      <c r="D652" s="517"/>
      <c r="E652" s="518"/>
      <c r="F652" s="518"/>
      <c r="G652" s="519"/>
      <c r="H652" s="147"/>
      <c r="I652" s="37"/>
      <c r="J652" s="156" t="str">
        <f>IF(D652="","",1)</f>
        <v/>
      </c>
      <c r="K652" s="157">
        <f t="shared" ref="K652:K681" si="54">IF(H652="KONTENJAN",1,0)</f>
        <v>0</v>
      </c>
      <c r="L652" s="157">
        <f>IF(H652="İNDİRİMLİ",1,0)</f>
        <v>0</v>
      </c>
    </row>
    <row r="653" spans="1:12" ht="18.75" customHeight="1">
      <c r="A653" s="33">
        <v>2</v>
      </c>
      <c r="B653" s="36"/>
      <c r="C653" s="36"/>
      <c r="D653" s="517"/>
      <c r="E653" s="518"/>
      <c r="F653" s="518"/>
      <c r="G653" s="519"/>
      <c r="H653" s="37"/>
      <c r="I653" s="37"/>
      <c r="J653" s="156" t="str">
        <f t="shared" ref="J653:J681" si="55">IF(D653="","",1)</f>
        <v/>
      </c>
      <c r="K653" s="157">
        <f t="shared" si="54"/>
        <v>0</v>
      </c>
      <c r="L653" s="157">
        <f t="shared" ref="L653:L681" si="56">IF(H653="İNDİRİMLİ",1,0)</f>
        <v>0</v>
      </c>
    </row>
    <row r="654" spans="1:12" ht="18.75" customHeight="1">
      <c r="A654" s="33">
        <v>3</v>
      </c>
      <c r="B654" s="36"/>
      <c r="C654" s="36"/>
      <c r="D654" s="517"/>
      <c r="E654" s="518"/>
      <c r="F654" s="518"/>
      <c r="G654" s="519"/>
      <c r="H654" s="37"/>
      <c r="I654" s="37"/>
      <c r="J654" s="156" t="str">
        <f t="shared" si="55"/>
        <v/>
      </c>
      <c r="K654" s="157">
        <f t="shared" si="54"/>
        <v>0</v>
      </c>
      <c r="L654" s="157">
        <f t="shared" si="56"/>
        <v>0</v>
      </c>
    </row>
    <row r="655" spans="1:12" ht="18.75" customHeight="1">
      <c r="A655" s="33">
        <v>4</v>
      </c>
      <c r="B655" s="36"/>
      <c r="C655" s="36"/>
      <c r="D655" s="517"/>
      <c r="E655" s="518"/>
      <c r="F655" s="518"/>
      <c r="G655" s="519"/>
      <c r="H655" s="37"/>
      <c r="I655" s="37"/>
      <c r="J655" s="156" t="str">
        <f t="shared" si="55"/>
        <v/>
      </c>
      <c r="K655" s="157">
        <f t="shared" si="54"/>
        <v>0</v>
      </c>
      <c r="L655" s="157">
        <f t="shared" si="56"/>
        <v>0</v>
      </c>
    </row>
    <row r="656" spans="1:12" ht="18.75" customHeight="1">
      <c r="A656" s="33">
        <v>5</v>
      </c>
      <c r="B656" s="36"/>
      <c r="C656" s="36"/>
      <c r="D656" s="517"/>
      <c r="E656" s="518"/>
      <c r="F656" s="518"/>
      <c r="G656" s="519"/>
      <c r="H656" s="37"/>
      <c r="I656" s="37"/>
      <c r="J656" s="156" t="str">
        <f t="shared" si="55"/>
        <v/>
      </c>
      <c r="K656" s="157">
        <f t="shared" si="54"/>
        <v>0</v>
      </c>
      <c r="L656" s="157">
        <f t="shared" si="56"/>
        <v>0</v>
      </c>
    </row>
    <row r="657" spans="1:12" ht="18.75" customHeight="1">
      <c r="A657" s="33">
        <v>6</v>
      </c>
      <c r="B657" s="36"/>
      <c r="C657" s="36"/>
      <c r="D657" s="517"/>
      <c r="E657" s="518"/>
      <c r="F657" s="518"/>
      <c r="G657" s="519"/>
      <c r="H657" s="37"/>
      <c r="I657" s="37"/>
      <c r="J657" s="156" t="str">
        <f t="shared" si="55"/>
        <v/>
      </c>
      <c r="K657" s="157">
        <f t="shared" si="54"/>
        <v>0</v>
      </c>
      <c r="L657" s="157">
        <f t="shared" si="56"/>
        <v>0</v>
      </c>
    </row>
    <row r="658" spans="1:12" ht="18.75" customHeight="1">
      <c r="A658" s="33">
        <v>7</v>
      </c>
      <c r="B658" s="36"/>
      <c r="C658" s="36"/>
      <c r="D658" s="517"/>
      <c r="E658" s="518"/>
      <c r="F658" s="518"/>
      <c r="G658" s="519"/>
      <c r="H658" s="37"/>
      <c r="I658" s="37"/>
      <c r="J658" s="156" t="str">
        <f t="shared" si="55"/>
        <v/>
      </c>
      <c r="K658" s="157">
        <f t="shared" si="54"/>
        <v>0</v>
      </c>
      <c r="L658" s="157">
        <f t="shared" si="56"/>
        <v>0</v>
      </c>
    </row>
    <row r="659" spans="1:12" ht="18.75" customHeight="1">
      <c r="A659" s="33">
        <v>8</v>
      </c>
      <c r="B659" s="36"/>
      <c r="C659" s="36"/>
      <c r="D659" s="517"/>
      <c r="E659" s="518"/>
      <c r="F659" s="518"/>
      <c r="G659" s="519"/>
      <c r="H659" s="37"/>
      <c r="I659" s="37"/>
      <c r="J659" s="156" t="str">
        <f t="shared" si="55"/>
        <v/>
      </c>
      <c r="K659" s="157">
        <f t="shared" si="54"/>
        <v>0</v>
      </c>
      <c r="L659" s="157">
        <f t="shared" si="56"/>
        <v>0</v>
      </c>
    </row>
    <row r="660" spans="1:12" ht="18.75" customHeight="1">
      <c r="A660" s="33">
        <v>9</v>
      </c>
      <c r="B660" s="36"/>
      <c r="C660" s="36"/>
      <c r="D660" s="517"/>
      <c r="E660" s="518"/>
      <c r="F660" s="518"/>
      <c r="G660" s="519"/>
      <c r="H660" s="37"/>
      <c r="I660" s="37"/>
      <c r="J660" s="156" t="str">
        <f t="shared" si="55"/>
        <v/>
      </c>
      <c r="K660" s="157">
        <f t="shared" si="54"/>
        <v>0</v>
      </c>
      <c r="L660" s="157">
        <f t="shared" si="56"/>
        <v>0</v>
      </c>
    </row>
    <row r="661" spans="1:12" ht="18.75" customHeight="1">
      <c r="A661" s="33">
        <v>10</v>
      </c>
      <c r="B661" s="36"/>
      <c r="C661" s="36"/>
      <c r="D661" s="517"/>
      <c r="E661" s="518"/>
      <c r="F661" s="518"/>
      <c r="G661" s="519"/>
      <c r="H661" s="37"/>
      <c r="I661" s="37"/>
      <c r="J661" s="156" t="str">
        <f t="shared" si="55"/>
        <v/>
      </c>
      <c r="K661" s="157">
        <f t="shared" si="54"/>
        <v>0</v>
      </c>
      <c r="L661" s="157">
        <f t="shared" si="56"/>
        <v>0</v>
      </c>
    </row>
    <row r="662" spans="1:12" ht="18.75" customHeight="1">
      <c r="A662" s="33">
        <v>11</v>
      </c>
      <c r="B662" s="36"/>
      <c r="C662" s="36"/>
      <c r="D662" s="517"/>
      <c r="E662" s="518"/>
      <c r="F662" s="518"/>
      <c r="G662" s="519"/>
      <c r="H662" s="37"/>
      <c r="I662" s="37"/>
      <c r="J662" s="156" t="str">
        <f t="shared" si="55"/>
        <v/>
      </c>
      <c r="K662" s="157">
        <f t="shared" si="54"/>
        <v>0</v>
      </c>
      <c r="L662" s="157">
        <f t="shared" si="56"/>
        <v>0</v>
      </c>
    </row>
    <row r="663" spans="1:12" ht="18.75" customHeight="1">
      <c r="A663" s="33">
        <v>12</v>
      </c>
      <c r="B663" s="36"/>
      <c r="C663" s="36"/>
      <c r="D663" s="517"/>
      <c r="E663" s="518"/>
      <c r="F663" s="518"/>
      <c r="G663" s="519"/>
      <c r="H663" s="37"/>
      <c r="I663" s="37"/>
      <c r="J663" s="156" t="str">
        <f t="shared" si="55"/>
        <v/>
      </c>
      <c r="K663" s="157">
        <f t="shared" si="54"/>
        <v>0</v>
      </c>
      <c r="L663" s="157">
        <f t="shared" si="56"/>
        <v>0</v>
      </c>
    </row>
    <row r="664" spans="1:12" ht="18.75" customHeight="1">
      <c r="A664" s="33">
        <v>13</v>
      </c>
      <c r="B664" s="36"/>
      <c r="C664" s="36"/>
      <c r="D664" s="517"/>
      <c r="E664" s="518"/>
      <c r="F664" s="518"/>
      <c r="G664" s="519"/>
      <c r="H664" s="37"/>
      <c r="I664" s="37"/>
      <c r="J664" s="156" t="str">
        <f t="shared" si="55"/>
        <v/>
      </c>
      <c r="K664" s="157">
        <f t="shared" si="54"/>
        <v>0</v>
      </c>
      <c r="L664" s="157">
        <f t="shared" si="56"/>
        <v>0</v>
      </c>
    </row>
    <row r="665" spans="1:12" ht="18.75" customHeight="1">
      <c r="A665" s="33">
        <v>14</v>
      </c>
      <c r="B665" s="36"/>
      <c r="C665" s="36"/>
      <c r="D665" s="517"/>
      <c r="E665" s="518"/>
      <c r="F665" s="518"/>
      <c r="G665" s="519"/>
      <c r="H665" s="37"/>
      <c r="I665" s="37"/>
      <c r="J665" s="156" t="str">
        <f t="shared" si="55"/>
        <v/>
      </c>
      <c r="K665" s="157">
        <f t="shared" si="54"/>
        <v>0</v>
      </c>
      <c r="L665" s="157">
        <f t="shared" si="56"/>
        <v>0</v>
      </c>
    </row>
    <row r="666" spans="1:12" ht="18.75" customHeight="1">
      <c r="A666" s="33">
        <v>15</v>
      </c>
      <c r="B666" s="36"/>
      <c r="C666" s="36"/>
      <c r="D666" s="517"/>
      <c r="E666" s="518"/>
      <c r="F666" s="518"/>
      <c r="G666" s="519"/>
      <c r="H666" s="37"/>
      <c r="I666" s="37"/>
      <c r="J666" s="156" t="str">
        <f t="shared" si="55"/>
        <v/>
      </c>
      <c r="K666" s="157">
        <f t="shared" si="54"/>
        <v>0</v>
      </c>
      <c r="L666" s="157">
        <f t="shared" si="56"/>
        <v>0</v>
      </c>
    </row>
    <row r="667" spans="1:12" ht="18.75" customHeight="1">
      <c r="A667" s="33">
        <v>16</v>
      </c>
      <c r="B667" s="36"/>
      <c r="C667" s="36"/>
      <c r="D667" s="517"/>
      <c r="E667" s="518"/>
      <c r="F667" s="518"/>
      <c r="G667" s="519"/>
      <c r="H667" s="37"/>
      <c r="I667" s="37"/>
      <c r="J667" s="156" t="str">
        <f t="shared" si="55"/>
        <v/>
      </c>
      <c r="K667" s="157">
        <f t="shared" si="54"/>
        <v>0</v>
      </c>
      <c r="L667" s="157">
        <f t="shared" si="56"/>
        <v>0</v>
      </c>
    </row>
    <row r="668" spans="1:12" ht="18.75" customHeight="1">
      <c r="A668" s="33">
        <v>17</v>
      </c>
      <c r="B668" s="36"/>
      <c r="C668" s="36"/>
      <c r="D668" s="517"/>
      <c r="E668" s="518"/>
      <c r="F668" s="518"/>
      <c r="G668" s="519"/>
      <c r="H668" s="37"/>
      <c r="I668" s="37"/>
      <c r="J668" s="156" t="str">
        <f t="shared" si="55"/>
        <v/>
      </c>
      <c r="K668" s="157">
        <f t="shared" si="54"/>
        <v>0</v>
      </c>
      <c r="L668" s="157">
        <f t="shared" si="56"/>
        <v>0</v>
      </c>
    </row>
    <row r="669" spans="1:12" ht="18.75" customHeight="1">
      <c r="A669" s="33">
        <v>18</v>
      </c>
      <c r="B669" s="36"/>
      <c r="C669" s="36"/>
      <c r="D669" s="517"/>
      <c r="E669" s="518"/>
      <c r="F669" s="518"/>
      <c r="G669" s="519"/>
      <c r="H669" s="37"/>
      <c r="I669" s="37"/>
      <c r="J669" s="156" t="str">
        <f t="shared" si="55"/>
        <v/>
      </c>
      <c r="K669" s="157">
        <f t="shared" si="54"/>
        <v>0</v>
      </c>
      <c r="L669" s="157">
        <f t="shared" si="56"/>
        <v>0</v>
      </c>
    </row>
    <row r="670" spans="1:12" ht="18.75" customHeight="1">
      <c r="A670" s="33">
        <v>19</v>
      </c>
      <c r="B670" s="36"/>
      <c r="C670" s="36"/>
      <c r="D670" s="517"/>
      <c r="E670" s="518"/>
      <c r="F670" s="518"/>
      <c r="G670" s="519"/>
      <c r="H670" s="37"/>
      <c r="I670" s="37"/>
      <c r="J670" s="156" t="str">
        <f t="shared" si="55"/>
        <v/>
      </c>
      <c r="K670" s="157">
        <f t="shared" si="54"/>
        <v>0</v>
      </c>
      <c r="L670" s="157">
        <f t="shared" si="56"/>
        <v>0</v>
      </c>
    </row>
    <row r="671" spans="1:12" ht="18.75" customHeight="1">
      <c r="A671" s="33">
        <v>20</v>
      </c>
      <c r="B671" s="36"/>
      <c r="C671" s="36"/>
      <c r="D671" s="517"/>
      <c r="E671" s="518"/>
      <c r="F671" s="518"/>
      <c r="G671" s="519"/>
      <c r="H671" s="37"/>
      <c r="I671" s="37"/>
      <c r="J671" s="156" t="str">
        <f t="shared" si="55"/>
        <v/>
      </c>
      <c r="K671" s="157">
        <f t="shared" si="54"/>
        <v>0</v>
      </c>
      <c r="L671" s="157">
        <f t="shared" si="56"/>
        <v>0</v>
      </c>
    </row>
    <row r="672" spans="1:12" ht="18.75" customHeight="1">
      <c r="A672" s="33">
        <v>21</v>
      </c>
      <c r="B672" s="36"/>
      <c r="C672" s="36"/>
      <c r="D672" s="517"/>
      <c r="E672" s="518"/>
      <c r="F672" s="518"/>
      <c r="G672" s="519"/>
      <c r="H672" s="37"/>
      <c r="I672" s="37"/>
      <c r="J672" s="156" t="str">
        <f t="shared" si="55"/>
        <v/>
      </c>
      <c r="K672" s="157">
        <f t="shared" si="54"/>
        <v>0</v>
      </c>
      <c r="L672" s="157">
        <f t="shared" si="56"/>
        <v>0</v>
      </c>
    </row>
    <row r="673" spans="1:12" ht="18.75" customHeight="1">
      <c r="A673" s="33">
        <v>22</v>
      </c>
      <c r="B673" s="36"/>
      <c r="C673" s="36"/>
      <c r="D673" s="517"/>
      <c r="E673" s="518"/>
      <c r="F673" s="518"/>
      <c r="G673" s="519"/>
      <c r="H673" s="37"/>
      <c r="I673" s="37"/>
      <c r="J673" s="156" t="str">
        <f t="shared" si="55"/>
        <v/>
      </c>
      <c r="K673" s="157">
        <f t="shared" si="54"/>
        <v>0</v>
      </c>
      <c r="L673" s="157">
        <f t="shared" si="56"/>
        <v>0</v>
      </c>
    </row>
    <row r="674" spans="1:12" ht="18.75" customHeight="1">
      <c r="A674" s="33">
        <v>23</v>
      </c>
      <c r="B674" s="36"/>
      <c r="C674" s="36"/>
      <c r="D674" s="517"/>
      <c r="E674" s="518"/>
      <c r="F674" s="518"/>
      <c r="G674" s="519"/>
      <c r="H674" s="37"/>
      <c r="I674" s="37"/>
      <c r="J674" s="156" t="str">
        <f t="shared" si="55"/>
        <v/>
      </c>
      <c r="K674" s="157">
        <f t="shared" si="54"/>
        <v>0</v>
      </c>
      <c r="L674" s="157">
        <f t="shared" si="56"/>
        <v>0</v>
      </c>
    </row>
    <row r="675" spans="1:12" ht="18.75" customHeight="1">
      <c r="A675" s="33">
        <v>24</v>
      </c>
      <c r="B675" s="36"/>
      <c r="C675" s="36"/>
      <c r="D675" s="517"/>
      <c r="E675" s="518"/>
      <c r="F675" s="518"/>
      <c r="G675" s="519"/>
      <c r="H675" s="38"/>
      <c r="I675" s="37"/>
      <c r="J675" s="156" t="str">
        <f t="shared" si="55"/>
        <v/>
      </c>
      <c r="K675" s="157">
        <f t="shared" si="54"/>
        <v>0</v>
      </c>
      <c r="L675" s="157">
        <f t="shared" si="56"/>
        <v>0</v>
      </c>
    </row>
    <row r="676" spans="1:12" ht="18.75" customHeight="1">
      <c r="A676" s="33">
        <v>25</v>
      </c>
      <c r="B676" s="36"/>
      <c r="C676" s="36"/>
      <c r="D676" s="517"/>
      <c r="E676" s="518"/>
      <c r="F676" s="518"/>
      <c r="G676" s="519"/>
      <c r="H676" s="38"/>
      <c r="I676" s="37"/>
      <c r="J676" s="156" t="str">
        <f t="shared" si="55"/>
        <v/>
      </c>
      <c r="K676" s="157">
        <f t="shared" si="54"/>
        <v>0</v>
      </c>
      <c r="L676" s="157">
        <f t="shared" si="56"/>
        <v>0</v>
      </c>
    </row>
    <row r="677" spans="1:12" ht="18.75" customHeight="1">
      <c r="A677" s="33">
        <v>26</v>
      </c>
      <c r="B677" s="36"/>
      <c r="C677" s="36"/>
      <c r="D677" s="517"/>
      <c r="E677" s="518"/>
      <c r="F677" s="518"/>
      <c r="G677" s="519"/>
      <c r="H677" s="38"/>
      <c r="I677" s="37"/>
      <c r="J677" s="156" t="str">
        <f t="shared" si="55"/>
        <v/>
      </c>
      <c r="K677" s="157">
        <f t="shared" si="54"/>
        <v>0</v>
      </c>
      <c r="L677" s="157">
        <f t="shared" si="56"/>
        <v>0</v>
      </c>
    </row>
    <row r="678" spans="1:12" ht="18.75" customHeight="1">
      <c r="A678" s="33">
        <v>27</v>
      </c>
      <c r="B678" s="36"/>
      <c r="C678" s="36"/>
      <c r="D678" s="517"/>
      <c r="E678" s="518"/>
      <c r="F678" s="518"/>
      <c r="G678" s="519"/>
      <c r="H678" s="38"/>
      <c r="I678" s="37"/>
      <c r="J678" s="156" t="str">
        <f t="shared" si="55"/>
        <v/>
      </c>
      <c r="K678" s="157">
        <f t="shared" si="54"/>
        <v>0</v>
      </c>
      <c r="L678" s="157">
        <f t="shared" si="56"/>
        <v>0</v>
      </c>
    </row>
    <row r="679" spans="1:12" ht="18.75" customHeight="1">
      <c r="A679" s="33">
        <v>28</v>
      </c>
      <c r="B679" s="36"/>
      <c r="C679" s="36"/>
      <c r="D679" s="517"/>
      <c r="E679" s="518"/>
      <c r="F679" s="518"/>
      <c r="G679" s="519"/>
      <c r="H679" s="38"/>
      <c r="I679" s="37"/>
      <c r="J679" s="156" t="str">
        <f t="shared" si="55"/>
        <v/>
      </c>
      <c r="K679" s="157">
        <f t="shared" si="54"/>
        <v>0</v>
      </c>
      <c r="L679" s="157">
        <f t="shared" si="56"/>
        <v>0</v>
      </c>
    </row>
    <row r="680" spans="1:12" ht="18.75" customHeight="1">
      <c r="A680" s="33">
        <v>29</v>
      </c>
      <c r="B680" s="36"/>
      <c r="C680" s="36"/>
      <c r="D680" s="517"/>
      <c r="E680" s="518"/>
      <c r="F680" s="518"/>
      <c r="G680" s="519"/>
      <c r="H680" s="38"/>
      <c r="I680" s="37"/>
      <c r="J680" s="156" t="str">
        <f t="shared" si="55"/>
        <v/>
      </c>
      <c r="K680" s="157">
        <f t="shared" si="54"/>
        <v>0</v>
      </c>
      <c r="L680" s="157">
        <f t="shared" si="56"/>
        <v>0</v>
      </c>
    </row>
    <row r="681" spans="1:12" ht="18.75" customHeight="1">
      <c r="A681" s="33">
        <v>30</v>
      </c>
      <c r="B681" s="36"/>
      <c r="C681" s="36"/>
      <c r="D681" s="517"/>
      <c r="E681" s="518"/>
      <c r="F681" s="518"/>
      <c r="G681" s="519"/>
      <c r="H681" s="37"/>
      <c r="I681" s="37"/>
      <c r="J681" s="156" t="str">
        <f t="shared" si="55"/>
        <v/>
      </c>
      <c r="K681" s="157">
        <f t="shared" si="54"/>
        <v>0</v>
      </c>
      <c r="L681" s="157">
        <f t="shared" si="56"/>
        <v>0</v>
      </c>
    </row>
    <row r="682" spans="1:12" ht="21.75" customHeight="1">
      <c r="A682" s="3"/>
      <c r="B682" s="4">
        <f>GİRİŞ!F28</f>
        <v>0</v>
      </c>
      <c r="C682" s="4"/>
      <c r="D682" s="4" t="s">
        <v>214</v>
      </c>
      <c r="E682" s="4"/>
      <c r="F682" s="4"/>
      <c r="G682" s="4"/>
      <c r="H682" s="6" t="s">
        <v>52</v>
      </c>
      <c r="I682" s="5">
        <f>SUM(I652:I681)</f>
        <v>0</v>
      </c>
      <c r="J682" s="156">
        <f>SUM(J652:J681)</f>
        <v>0</v>
      </c>
      <c r="K682" s="156">
        <f>SUM(K652:K681)</f>
        <v>0</v>
      </c>
      <c r="L682" s="158">
        <f>SUM(L652:L681)</f>
        <v>0</v>
      </c>
    </row>
    <row r="683" spans="1:12">
      <c r="I683" s="158">
        <f>(I682*80)/100</f>
        <v>0</v>
      </c>
      <c r="J683" s="156"/>
      <c r="K683" s="156"/>
      <c r="L683" s="158"/>
    </row>
    <row r="684" spans="1:12">
      <c r="J684" s="158"/>
      <c r="K684" s="158"/>
      <c r="L684" s="158"/>
    </row>
    <row r="685" spans="1:12" ht="33" customHeight="1">
      <c r="A685" s="31"/>
      <c r="B685" s="32"/>
      <c r="C685" s="6">
        <f>B688</f>
        <v>0</v>
      </c>
      <c r="D685" s="257" t="s">
        <v>51</v>
      </c>
      <c r="E685" s="530">
        <f>GİRİŞ!I29</f>
        <v>0</v>
      </c>
      <c r="F685" s="530"/>
      <c r="G685" s="530"/>
      <c r="H685" s="258" t="s">
        <v>208</v>
      </c>
      <c r="I685" s="259"/>
      <c r="J685" s="158"/>
      <c r="K685" s="158"/>
      <c r="L685" s="158"/>
    </row>
    <row r="686" spans="1:12" ht="17.25" customHeight="1">
      <c r="A686" s="529" t="s">
        <v>49</v>
      </c>
      <c r="B686" s="529"/>
      <c r="C686" s="529"/>
      <c r="D686" s="529"/>
      <c r="E686" s="523">
        <f>GİRİŞ!H29</f>
        <v>0</v>
      </c>
      <c r="F686" s="524"/>
      <c r="G686" s="524"/>
      <c r="H686" s="524"/>
      <c r="I686" s="525"/>
      <c r="J686" s="158"/>
      <c r="K686" s="158"/>
      <c r="L686" s="158"/>
    </row>
    <row r="687" spans="1:12" ht="32.25" customHeight="1">
      <c r="A687" s="34" t="s">
        <v>48</v>
      </c>
      <c r="B687" s="34" t="s">
        <v>46</v>
      </c>
      <c r="C687" s="35" t="s">
        <v>12</v>
      </c>
      <c r="D687" s="526" t="s">
        <v>8</v>
      </c>
      <c r="E687" s="527"/>
      <c r="F687" s="527"/>
      <c r="G687" s="528"/>
      <c r="H687" s="34" t="s">
        <v>47</v>
      </c>
      <c r="I687" s="34" t="s">
        <v>38</v>
      </c>
      <c r="J687" s="158"/>
      <c r="K687" s="158"/>
      <c r="L687" s="158"/>
    </row>
    <row r="688" spans="1:12" ht="18.75" customHeight="1">
      <c r="A688" s="33">
        <v>1</v>
      </c>
      <c r="B688" s="33">
        <f>GİRİŞ!E29</f>
        <v>0</v>
      </c>
      <c r="C688" s="36"/>
      <c r="D688" s="517"/>
      <c r="E688" s="518"/>
      <c r="F688" s="518"/>
      <c r="G688" s="519"/>
      <c r="H688" s="147"/>
      <c r="I688" s="37"/>
      <c r="J688" s="156" t="str">
        <f>IF(D688="","",1)</f>
        <v/>
      </c>
      <c r="K688" s="157">
        <f t="shared" ref="K688:K717" si="57">IF(H688="KONTENJAN",1,0)</f>
        <v>0</v>
      </c>
      <c r="L688" s="157">
        <f>IF(H688="İNDİRİMLİ",1,0)</f>
        <v>0</v>
      </c>
    </row>
    <row r="689" spans="1:12" ht="18.75" customHeight="1">
      <c r="A689" s="33">
        <v>2</v>
      </c>
      <c r="B689" s="36"/>
      <c r="C689" s="36"/>
      <c r="D689" s="517"/>
      <c r="E689" s="518"/>
      <c r="F689" s="518"/>
      <c r="G689" s="519"/>
      <c r="H689" s="37"/>
      <c r="I689" s="37"/>
      <c r="J689" s="156" t="str">
        <f t="shared" ref="J689:J717" si="58">IF(D689="","",1)</f>
        <v/>
      </c>
      <c r="K689" s="157">
        <f t="shared" si="57"/>
        <v>0</v>
      </c>
      <c r="L689" s="157">
        <f t="shared" ref="L689:L717" si="59">IF(H689="İNDİRİMLİ",1,0)</f>
        <v>0</v>
      </c>
    </row>
    <row r="690" spans="1:12" ht="18.75" customHeight="1">
      <c r="A690" s="33">
        <v>3</v>
      </c>
      <c r="B690" s="36"/>
      <c r="C690" s="36"/>
      <c r="D690" s="517"/>
      <c r="E690" s="518"/>
      <c r="F690" s="518"/>
      <c r="G690" s="519"/>
      <c r="H690" s="37"/>
      <c r="I690" s="37"/>
      <c r="J690" s="156" t="str">
        <f t="shared" si="58"/>
        <v/>
      </c>
      <c r="K690" s="157">
        <f t="shared" si="57"/>
        <v>0</v>
      </c>
      <c r="L690" s="157">
        <f t="shared" si="59"/>
        <v>0</v>
      </c>
    </row>
    <row r="691" spans="1:12" ht="18.75" customHeight="1">
      <c r="A691" s="33">
        <v>4</v>
      </c>
      <c r="B691" s="36"/>
      <c r="C691" s="36"/>
      <c r="D691" s="517"/>
      <c r="E691" s="518"/>
      <c r="F691" s="518"/>
      <c r="G691" s="519"/>
      <c r="H691" s="37"/>
      <c r="I691" s="37"/>
      <c r="J691" s="156" t="str">
        <f t="shared" si="58"/>
        <v/>
      </c>
      <c r="K691" s="157">
        <f t="shared" si="57"/>
        <v>0</v>
      </c>
      <c r="L691" s="157">
        <f t="shared" si="59"/>
        <v>0</v>
      </c>
    </row>
    <row r="692" spans="1:12" ht="18.75" customHeight="1">
      <c r="A692" s="33">
        <v>5</v>
      </c>
      <c r="B692" s="36"/>
      <c r="C692" s="36"/>
      <c r="D692" s="517"/>
      <c r="E692" s="518"/>
      <c r="F692" s="518"/>
      <c r="G692" s="519"/>
      <c r="H692" s="37"/>
      <c r="I692" s="37"/>
      <c r="J692" s="156" t="str">
        <f t="shared" si="58"/>
        <v/>
      </c>
      <c r="K692" s="157">
        <f t="shared" si="57"/>
        <v>0</v>
      </c>
      <c r="L692" s="157">
        <f t="shared" si="59"/>
        <v>0</v>
      </c>
    </row>
    <row r="693" spans="1:12" ht="18.75" customHeight="1">
      <c r="A693" s="33">
        <v>6</v>
      </c>
      <c r="B693" s="36"/>
      <c r="C693" s="36"/>
      <c r="D693" s="517"/>
      <c r="E693" s="518"/>
      <c r="F693" s="518"/>
      <c r="G693" s="519"/>
      <c r="H693" s="37"/>
      <c r="I693" s="37"/>
      <c r="J693" s="156" t="str">
        <f t="shared" si="58"/>
        <v/>
      </c>
      <c r="K693" s="157">
        <f t="shared" si="57"/>
        <v>0</v>
      </c>
      <c r="L693" s="157">
        <f t="shared" si="59"/>
        <v>0</v>
      </c>
    </row>
    <row r="694" spans="1:12" ht="18.75" customHeight="1">
      <c r="A694" s="33">
        <v>7</v>
      </c>
      <c r="B694" s="36"/>
      <c r="C694" s="36"/>
      <c r="D694" s="517"/>
      <c r="E694" s="518"/>
      <c r="F694" s="518"/>
      <c r="G694" s="519"/>
      <c r="H694" s="37"/>
      <c r="I694" s="37"/>
      <c r="J694" s="156" t="str">
        <f t="shared" si="58"/>
        <v/>
      </c>
      <c r="K694" s="157">
        <f t="shared" si="57"/>
        <v>0</v>
      </c>
      <c r="L694" s="157">
        <f t="shared" si="59"/>
        <v>0</v>
      </c>
    </row>
    <row r="695" spans="1:12" ht="18.75" customHeight="1">
      <c r="A695" s="33">
        <v>8</v>
      </c>
      <c r="B695" s="36"/>
      <c r="C695" s="36"/>
      <c r="D695" s="517"/>
      <c r="E695" s="518"/>
      <c r="F695" s="518"/>
      <c r="G695" s="519"/>
      <c r="H695" s="37"/>
      <c r="I695" s="37"/>
      <c r="J695" s="156" t="str">
        <f t="shared" si="58"/>
        <v/>
      </c>
      <c r="K695" s="157">
        <f t="shared" si="57"/>
        <v>0</v>
      </c>
      <c r="L695" s="157">
        <f t="shared" si="59"/>
        <v>0</v>
      </c>
    </row>
    <row r="696" spans="1:12" ht="18.75" customHeight="1">
      <c r="A696" s="33">
        <v>9</v>
      </c>
      <c r="B696" s="36"/>
      <c r="C696" s="36"/>
      <c r="D696" s="517"/>
      <c r="E696" s="518"/>
      <c r="F696" s="518"/>
      <c r="G696" s="519"/>
      <c r="H696" s="37"/>
      <c r="I696" s="37"/>
      <c r="J696" s="156" t="str">
        <f t="shared" si="58"/>
        <v/>
      </c>
      <c r="K696" s="157">
        <f t="shared" si="57"/>
        <v>0</v>
      </c>
      <c r="L696" s="157">
        <f t="shared" si="59"/>
        <v>0</v>
      </c>
    </row>
    <row r="697" spans="1:12" ht="18.75" customHeight="1">
      <c r="A697" s="33">
        <v>10</v>
      </c>
      <c r="B697" s="36"/>
      <c r="C697" s="36"/>
      <c r="D697" s="517"/>
      <c r="E697" s="518"/>
      <c r="F697" s="518"/>
      <c r="G697" s="519"/>
      <c r="H697" s="37"/>
      <c r="I697" s="37"/>
      <c r="J697" s="156" t="str">
        <f t="shared" si="58"/>
        <v/>
      </c>
      <c r="K697" s="157">
        <f t="shared" si="57"/>
        <v>0</v>
      </c>
      <c r="L697" s="157">
        <f t="shared" si="59"/>
        <v>0</v>
      </c>
    </row>
    <row r="698" spans="1:12" ht="18.75" customHeight="1">
      <c r="A698" s="33">
        <v>11</v>
      </c>
      <c r="B698" s="36"/>
      <c r="C698" s="36"/>
      <c r="D698" s="517"/>
      <c r="E698" s="518"/>
      <c r="F698" s="518"/>
      <c r="G698" s="519"/>
      <c r="H698" s="37"/>
      <c r="I698" s="37"/>
      <c r="J698" s="156" t="str">
        <f t="shared" si="58"/>
        <v/>
      </c>
      <c r="K698" s="157">
        <f t="shared" si="57"/>
        <v>0</v>
      </c>
      <c r="L698" s="157">
        <f t="shared" si="59"/>
        <v>0</v>
      </c>
    </row>
    <row r="699" spans="1:12" ht="18.75" customHeight="1">
      <c r="A699" s="33">
        <v>12</v>
      </c>
      <c r="B699" s="36"/>
      <c r="C699" s="36"/>
      <c r="D699" s="517"/>
      <c r="E699" s="518"/>
      <c r="F699" s="518"/>
      <c r="G699" s="519"/>
      <c r="H699" s="37"/>
      <c r="I699" s="37"/>
      <c r="J699" s="156" t="str">
        <f t="shared" si="58"/>
        <v/>
      </c>
      <c r="K699" s="157">
        <f t="shared" si="57"/>
        <v>0</v>
      </c>
      <c r="L699" s="157">
        <f t="shared" si="59"/>
        <v>0</v>
      </c>
    </row>
    <row r="700" spans="1:12" ht="18.75" customHeight="1">
      <c r="A700" s="33">
        <v>13</v>
      </c>
      <c r="B700" s="36"/>
      <c r="C700" s="36"/>
      <c r="D700" s="517"/>
      <c r="E700" s="518"/>
      <c r="F700" s="518"/>
      <c r="G700" s="519"/>
      <c r="H700" s="37"/>
      <c r="I700" s="37"/>
      <c r="J700" s="156" t="str">
        <f t="shared" si="58"/>
        <v/>
      </c>
      <c r="K700" s="157">
        <f t="shared" si="57"/>
        <v>0</v>
      </c>
      <c r="L700" s="157">
        <f t="shared" si="59"/>
        <v>0</v>
      </c>
    </row>
    <row r="701" spans="1:12" ht="18.75" customHeight="1">
      <c r="A701" s="33">
        <v>14</v>
      </c>
      <c r="B701" s="36"/>
      <c r="C701" s="36"/>
      <c r="D701" s="517"/>
      <c r="E701" s="518"/>
      <c r="F701" s="518"/>
      <c r="G701" s="519"/>
      <c r="H701" s="37"/>
      <c r="I701" s="37"/>
      <c r="J701" s="156" t="str">
        <f t="shared" si="58"/>
        <v/>
      </c>
      <c r="K701" s="157">
        <f t="shared" si="57"/>
        <v>0</v>
      </c>
      <c r="L701" s="157">
        <f t="shared" si="59"/>
        <v>0</v>
      </c>
    </row>
    <row r="702" spans="1:12" ht="18.75" customHeight="1">
      <c r="A702" s="33">
        <v>15</v>
      </c>
      <c r="B702" s="36"/>
      <c r="C702" s="36"/>
      <c r="D702" s="517"/>
      <c r="E702" s="518"/>
      <c r="F702" s="518"/>
      <c r="G702" s="519"/>
      <c r="H702" s="37"/>
      <c r="I702" s="37"/>
      <c r="J702" s="156" t="str">
        <f t="shared" si="58"/>
        <v/>
      </c>
      <c r="K702" s="157">
        <f t="shared" si="57"/>
        <v>0</v>
      </c>
      <c r="L702" s="157">
        <f t="shared" si="59"/>
        <v>0</v>
      </c>
    </row>
    <row r="703" spans="1:12" ht="18.75" customHeight="1">
      <c r="A703" s="33">
        <v>16</v>
      </c>
      <c r="B703" s="36"/>
      <c r="C703" s="36"/>
      <c r="D703" s="517"/>
      <c r="E703" s="518"/>
      <c r="F703" s="518"/>
      <c r="G703" s="519"/>
      <c r="H703" s="37"/>
      <c r="I703" s="37"/>
      <c r="J703" s="156" t="str">
        <f t="shared" si="58"/>
        <v/>
      </c>
      <c r="K703" s="157">
        <f t="shared" si="57"/>
        <v>0</v>
      </c>
      <c r="L703" s="157">
        <f t="shared" si="59"/>
        <v>0</v>
      </c>
    </row>
    <row r="704" spans="1:12" ht="18.75" customHeight="1">
      <c r="A704" s="33">
        <v>17</v>
      </c>
      <c r="B704" s="36"/>
      <c r="C704" s="36"/>
      <c r="D704" s="517"/>
      <c r="E704" s="518"/>
      <c r="F704" s="518"/>
      <c r="G704" s="519"/>
      <c r="H704" s="37"/>
      <c r="I704" s="37"/>
      <c r="J704" s="156" t="str">
        <f t="shared" si="58"/>
        <v/>
      </c>
      <c r="K704" s="157">
        <f t="shared" si="57"/>
        <v>0</v>
      </c>
      <c r="L704" s="157">
        <f t="shared" si="59"/>
        <v>0</v>
      </c>
    </row>
    <row r="705" spans="1:12" ht="18.75" customHeight="1">
      <c r="A705" s="33">
        <v>18</v>
      </c>
      <c r="B705" s="36"/>
      <c r="C705" s="36"/>
      <c r="D705" s="517"/>
      <c r="E705" s="518"/>
      <c r="F705" s="518"/>
      <c r="G705" s="519"/>
      <c r="H705" s="37"/>
      <c r="I705" s="37"/>
      <c r="J705" s="156" t="str">
        <f t="shared" si="58"/>
        <v/>
      </c>
      <c r="K705" s="157">
        <f t="shared" si="57"/>
        <v>0</v>
      </c>
      <c r="L705" s="157">
        <f t="shared" si="59"/>
        <v>0</v>
      </c>
    </row>
    <row r="706" spans="1:12" ht="18.75" customHeight="1">
      <c r="A706" s="33">
        <v>19</v>
      </c>
      <c r="B706" s="36"/>
      <c r="C706" s="36"/>
      <c r="D706" s="517"/>
      <c r="E706" s="518"/>
      <c r="F706" s="518"/>
      <c r="G706" s="519"/>
      <c r="H706" s="37"/>
      <c r="I706" s="37"/>
      <c r="J706" s="156" t="str">
        <f t="shared" si="58"/>
        <v/>
      </c>
      <c r="K706" s="157">
        <f t="shared" si="57"/>
        <v>0</v>
      </c>
      <c r="L706" s="157">
        <f t="shared" si="59"/>
        <v>0</v>
      </c>
    </row>
    <row r="707" spans="1:12" ht="18.75" customHeight="1">
      <c r="A707" s="33">
        <v>20</v>
      </c>
      <c r="B707" s="36"/>
      <c r="C707" s="36"/>
      <c r="D707" s="517"/>
      <c r="E707" s="518"/>
      <c r="F707" s="518"/>
      <c r="G707" s="519"/>
      <c r="H707" s="37"/>
      <c r="I707" s="37"/>
      <c r="J707" s="156" t="str">
        <f t="shared" si="58"/>
        <v/>
      </c>
      <c r="K707" s="157">
        <f t="shared" si="57"/>
        <v>0</v>
      </c>
      <c r="L707" s="157">
        <f t="shared" si="59"/>
        <v>0</v>
      </c>
    </row>
    <row r="708" spans="1:12" ht="18.75" customHeight="1">
      <c r="A708" s="33">
        <v>21</v>
      </c>
      <c r="B708" s="36"/>
      <c r="C708" s="36"/>
      <c r="D708" s="517"/>
      <c r="E708" s="518"/>
      <c r="F708" s="518"/>
      <c r="G708" s="519"/>
      <c r="H708" s="37"/>
      <c r="I708" s="37"/>
      <c r="J708" s="156" t="str">
        <f t="shared" si="58"/>
        <v/>
      </c>
      <c r="K708" s="157">
        <f t="shared" si="57"/>
        <v>0</v>
      </c>
      <c r="L708" s="157">
        <f t="shared" si="59"/>
        <v>0</v>
      </c>
    </row>
    <row r="709" spans="1:12" ht="18.75" customHeight="1">
      <c r="A709" s="33">
        <v>22</v>
      </c>
      <c r="B709" s="36"/>
      <c r="C709" s="36"/>
      <c r="D709" s="517"/>
      <c r="E709" s="518"/>
      <c r="F709" s="518"/>
      <c r="G709" s="519"/>
      <c r="H709" s="37"/>
      <c r="I709" s="37"/>
      <c r="J709" s="156" t="str">
        <f t="shared" si="58"/>
        <v/>
      </c>
      <c r="K709" s="157">
        <f t="shared" si="57"/>
        <v>0</v>
      </c>
      <c r="L709" s="157">
        <f t="shared" si="59"/>
        <v>0</v>
      </c>
    </row>
    <row r="710" spans="1:12" ht="18.75" customHeight="1">
      <c r="A710" s="33">
        <v>23</v>
      </c>
      <c r="B710" s="36"/>
      <c r="C710" s="36"/>
      <c r="D710" s="517"/>
      <c r="E710" s="518"/>
      <c r="F710" s="518"/>
      <c r="G710" s="519"/>
      <c r="H710" s="37"/>
      <c r="I710" s="37"/>
      <c r="J710" s="156" t="str">
        <f t="shared" si="58"/>
        <v/>
      </c>
      <c r="K710" s="157">
        <f t="shared" si="57"/>
        <v>0</v>
      </c>
      <c r="L710" s="157">
        <f t="shared" si="59"/>
        <v>0</v>
      </c>
    </row>
    <row r="711" spans="1:12" ht="18.75" customHeight="1">
      <c r="A711" s="33">
        <v>24</v>
      </c>
      <c r="B711" s="36"/>
      <c r="C711" s="36"/>
      <c r="D711" s="517"/>
      <c r="E711" s="518"/>
      <c r="F711" s="518"/>
      <c r="G711" s="519"/>
      <c r="H711" s="38"/>
      <c r="I711" s="37"/>
      <c r="J711" s="156" t="str">
        <f t="shared" si="58"/>
        <v/>
      </c>
      <c r="K711" s="157">
        <f t="shared" si="57"/>
        <v>0</v>
      </c>
      <c r="L711" s="157">
        <f t="shared" si="59"/>
        <v>0</v>
      </c>
    </row>
    <row r="712" spans="1:12" ht="18.75" customHeight="1">
      <c r="A712" s="33">
        <v>25</v>
      </c>
      <c r="B712" s="36"/>
      <c r="C712" s="36"/>
      <c r="D712" s="517"/>
      <c r="E712" s="518"/>
      <c r="F712" s="518"/>
      <c r="G712" s="519"/>
      <c r="H712" s="38"/>
      <c r="I712" s="37"/>
      <c r="J712" s="156" t="str">
        <f t="shared" si="58"/>
        <v/>
      </c>
      <c r="K712" s="157">
        <f t="shared" si="57"/>
        <v>0</v>
      </c>
      <c r="L712" s="157">
        <f t="shared" si="59"/>
        <v>0</v>
      </c>
    </row>
    <row r="713" spans="1:12" ht="18.75" customHeight="1">
      <c r="A713" s="33">
        <v>26</v>
      </c>
      <c r="B713" s="36"/>
      <c r="C713" s="36"/>
      <c r="D713" s="517"/>
      <c r="E713" s="518"/>
      <c r="F713" s="518"/>
      <c r="G713" s="519"/>
      <c r="H713" s="38"/>
      <c r="I713" s="37"/>
      <c r="J713" s="156" t="str">
        <f t="shared" si="58"/>
        <v/>
      </c>
      <c r="K713" s="157">
        <f t="shared" si="57"/>
        <v>0</v>
      </c>
      <c r="L713" s="157">
        <f t="shared" si="59"/>
        <v>0</v>
      </c>
    </row>
    <row r="714" spans="1:12" ht="18.75" customHeight="1">
      <c r="A714" s="33">
        <v>27</v>
      </c>
      <c r="B714" s="36"/>
      <c r="C714" s="36"/>
      <c r="D714" s="517"/>
      <c r="E714" s="518"/>
      <c r="F714" s="518"/>
      <c r="G714" s="519"/>
      <c r="H714" s="38"/>
      <c r="I714" s="37"/>
      <c r="J714" s="156" t="str">
        <f t="shared" si="58"/>
        <v/>
      </c>
      <c r="K714" s="157">
        <f t="shared" si="57"/>
        <v>0</v>
      </c>
      <c r="L714" s="157">
        <f t="shared" si="59"/>
        <v>0</v>
      </c>
    </row>
    <row r="715" spans="1:12" ht="18.75" customHeight="1">
      <c r="A715" s="33">
        <v>28</v>
      </c>
      <c r="B715" s="36"/>
      <c r="C715" s="36"/>
      <c r="D715" s="517"/>
      <c r="E715" s="518"/>
      <c r="F715" s="518"/>
      <c r="G715" s="519"/>
      <c r="H715" s="38"/>
      <c r="I715" s="37"/>
      <c r="J715" s="156" t="str">
        <f t="shared" si="58"/>
        <v/>
      </c>
      <c r="K715" s="157">
        <f t="shared" si="57"/>
        <v>0</v>
      </c>
      <c r="L715" s="157">
        <f t="shared" si="59"/>
        <v>0</v>
      </c>
    </row>
    <row r="716" spans="1:12" ht="18.75" customHeight="1">
      <c r="A716" s="33">
        <v>29</v>
      </c>
      <c r="B716" s="36"/>
      <c r="C716" s="36"/>
      <c r="D716" s="517"/>
      <c r="E716" s="518"/>
      <c r="F716" s="518"/>
      <c r="G716" s="519"/>
      <c r="H716" s="38"/>
      <c r="I716" s="37"/>
      <c r="J716" s="156" t="str">
        <f t="shared" si="58"/>
        <v/>
      </c>
      <c r="K716" s="157">
        <f t="shared" si="57"/>
        <v>0</v>
      </c>
      <c r="L716" s="157">
        <f t="shared" si="59"/>
        <v>0</v>
      </c>
    </row>
    <row r="717" spans="1:12" ht="18.75" customHeight="1">
      <c r="A717" s="33">
        <v>30</v>
      </c>
      <c r="B717" s="36"/>
      <c r="C717" s="36"/>
      <c r="D717" s="517"/>
      <c r="E717" s="518"/>
      <c r="F717" s="518"/>
      <c r="G717" s="519"/>
      <c r="H717" s="37"/>
      <c r="I717" s="37"/>
      <c r="J717" s="156" t="str">
        <f t="shared" si="58"/>
        <v/>
      </c>
      <c r="K717" s="157">
        <f t="shared" si="57"/>
        <v>0</v>
      </c>
      <c r="L717" s="157">
        <f t="shared" si="59"/>
        <v>0</v>
      </c>
    </row>
    <row r="718" spans="1:12" ht="21.75" customHeight="1">
      <c r="A718" s="3"/>
      <c r="B718" s="4">
        <f>GİRİŞ!F29</f>
        <v>0</v>
      </c>
      <c r="C718" s="4"/>
      <c r="D718" s="4" t="s">
        <v>214</v>
      </c>
      <c r="E718" s="4"/>
      <c r="F718" s="4"/>
      <c r="G718" s="4"/>
      <c r="H718" s="6" t="s">
        <v>52</v>
      </c>
      <c r="I718" s="5">
        <f>SUM(I688:I717)</f>
        <v>0</v>
      </c>
      <c r="J718" s="156">
        <f>SUM(J688:J717)</f>
        <v>0</v>
      </c>
      <c r="K718" s="156">
        <f>SUM(K688:K717)</f>
        <v>0</v>
      </c>
      <c r="L718" s="158">
        <f>SUM(L688:L717)</f>
        <v>0</v>
      </c>
    </row>
    <row r="719" spans="1:12">
      <c r="I719" s="158">
        <f>(I718*80)/100</f>
        <v>0</v>
      </c>
      <c r="J719" s="156"/>
      <c r="K719" s="156"/>
      <c r="L719" s="158"/>
    </row>
    <row r="720" spans="1:12">
      <c r="J720" s="158"/>
      <c r="K720" s="158"/>
      <c r="L720" s="158"/>
    </row>
    <row r="721" spans="1:12" ht="33" customHeight="1">
      <c r="A721" s="31"/>
      <c r="B721" s="32"/>
      <c r="C721" s="6">
        <f>B724</f>
        <v>0</v>
      </c>
      <c r="D721" s="257" t="s">
        <v>51</v>
      </c>
      <c r="E721" s="530">
        <f>GİRİŞ!I30</f>
        <v>0</v>
      </c>
      <c r="F721" s="530"/>
      <c r="G721" s="530"/>
      <c r="H721" s="258" t="s">
        <v>208</v>
      </c>
      <c r="I721" s="259"/>
      <c r="J721" s="158"/>
      <c r="K721" s="158"/>
      <c r="L721" s="158"/>
    </row>
    <row r="722" spans="1:12" ht="17.25" customHeight="1">
      <c r="A722" s="529" t="s">
        <v>49</v>
      </c>
      <c r="B722" s="529"/>
      <c r="C722" s="529"/>
      <c r="D722" s="529"/>
      <c r="E722" s="523">
        <f>GİRİŞ!H30</f>
        <v>0</v>
      </c>
      <c r="F722" s="524"/>
      <c r="G722" s="524"/>
      <c r="H722" s="524"/>
      <c r="I722" s="525"/>
      <c r="J722" s="158"/>
      <c r="K722" s="158"/>
      <c r="L722" s="158"/>
    </row>
    <row r="723" spans="1:12" ht="32.25" customHeight="1">
      <c r="A723" s="34" t="s">
        <v>48</v>
      </c>
      <c r="B723" s="34" t="s">
        <v>46</v>
      </c>
      <c r="C723" s="35" t="s">
        <v>12</v>
      </c>
      <c r="D723" s="526" t="s">
        <v>8</v>
      </c>
      <c r="E723" s="527"/>
      <c r="F723" s="527"/>
      <c r="G723" s="528"/>
      <c r="H723" s="34" t="s">
        <v>47</v>
      </c>
      <c r="I723" s="34" t="s">
        <v>38</v>
      </c>
      <c r="J723" s="158"/>
      <c r="K723" s="158"/>
      <c r="L723" s="158"/>
    </row>
    <row r="724" spans="1:12" ht="18.75" customHeight="1">
      <c r="A724" s="33">
        <v>1</v>
      </c>
      <c r="B724" s="33">
        <f>GİRİŞ!E30</f>
        <v>0</v>
      </c>
      <c r="C724" s="36"/>
      <c r="D724" s="517"/>
      <c r="E724" s="518"/>
      <c r="F724" s="518"/>
      <c r="G724" s="519"/>
      <c r="H724" s="147"/>
      <c r="I724" s="37"/>
      <c r="J724" s="156" t="str">
        <f>IF(D724="","",1)</f>
        <v/>
      </c>
      <c r="K724" s="157">
        <f t="shared" ref="K724:K753" si="60">IF(H724="KONTENJAN",1,0)</f>
        <v>0</v>
      </c>
      <c r="L724" s="157">
        <f>IF(H724="İNDİRİMLİ",1,0)</f>
        <v>0</v>
      </c>
    </row>
    <row r="725" spans="1:12" ht="18.75" customHeight="1">
      <c r="A725" s="33">
        <v>2</v>
      </c>
      <c r="B725" s="36"/>
      <c r="C725" s="36"/>
      <c r="D725" s="517"/>
      <c r="E725" s="518"/>
      <c r="F725" s="518"/>
      <c r="G725" s="519"/>
      <c r="H725" s="37"/>
      <c r="I725" s="37"/>
      <c r="J725" s="156" t="str">
        <f t="shared" ref="J725:J753" si="61">IF(D725="","",1)</f>
        <v/>
      </c>
      <c r="K725" s="157">
        <f t="shared" si="60"/>
        <v>0</v>
      </c>
      <c r="L725" s="157">
        <f t="shared" ref="L725:L753" si="62">IF(H725="İNDİRİMLİ",1,0)</f>
        <v>0</v>
      </c>
    </row>
    <row r="726" spans="1:12" ht="18.75" customHeight="1">
      <c r="A726" s="33">
        <v>3</v>
      </c>
      <c r="B726" s="36"/>
      <c r="C726" s="36"/>
      <c r="D726" s="517"/>
      <c r="E726" s="518"/>
      <c r="F726" s="518"/>
      <c r="G726" s="519"/>
      <c r="H726" s="37"/>
      <c r="I726" s="37"/>
      <c r="J726" s="156" t="str">
        <f t="shared" si="61"/>
        <v/>
      </c>
      <c r="K726" s="157">
        <f t="shared" si="60"/>
        <v>0</v>
      </c>
      <c r="L726" s="157">
        <f t="shared" si="62"/>
        <v>0</v>
      </c>
    </row>
    <row r="727" spans="1:12" ht="18.75" customHeight="1">
      <c r="A727" s="33">
        <v>4</v>
      </c>
      <c r="B727" s="36"/>
      <c r="C727" s="36"/>
      <c r="D727" s="517"/>
      <c r="E727" s="518"/>
      <c r="F727" s="518"/>
      <c r="G727" s="519"/>
      <c r="H727" s="37"/>
      <c r="I727" s="37"/>
      <c r="J727" s="156" t="str">
        <f t="shared" si="61"/>
        <v/>
      </c>
      <c r="K727" s="157">
        <f t="shared" si="60"/>
        <v>0</v>
      </c>
      <c r="L727" s="157">
        <f t="shared" si="62"/>
        <v>0</v>
      </c>
    </row>
    <row r="728" spans="1:12" ht="18.75" customHeight="1">
      <c r="A728" s="33">
        <v>5</v>
      </c>
      <c r="B728" s="36"/>
      <c r="C728" s="36"/>
      <c r="D728" s="517"/>
      <c r="E728" s="518"/>
      <c r="F728" s="518"/>
      <c r="G728" s="519"/>
      <c r="H728" s="37"/>
      <c r="I728" s="37"/>
      <c r="J728" s="156" t="str">
        <f t="shared" si="61"/>
        <v/>
      </c>
      <c r="K728" s="157">
        <f t="shared" si="60"/>
        <v>0</v>
      </c>
      <c r="L728" s="157">
        <f t="shared" si="62"/>
        <v>0</v>
      </c>
    </row>
    <row r="729" spans="1:12" ht="18.75" customHeight="1">
      <c r="A729" s="33">
        <v>6</v>
      </c>
      <c r="B729" s="36"/>
      <c r="C729" s="36"/>
      <c r="D729" s="517"/>
      <c r="E729" s="518"/>
      <c r="F729" s="518"/>
      <c r="G729" s="519"/>
      <c r="H729" s="37"/>
      <c r="I729" s="37"/>
      <c r="J729" s="156" t="str">
        <f t="shared" si="61"/>
        <v/>
      </c>
      <c r="K729" s="157">
        <f t="shared" si="60"/>
        <v>0</v>
      </c>
      <c r="L729" s="157">
        <f t="shared" si="62"/>
        <v>0</v>
      </c>
    </row>
    <row r="730" spans="1:12" ht="18.75" customHeight="1">
      <c r="A730" s="33">
        <v>7</v>
      </c>
      <c r="B730" s="36"/>
      <c r="C730" s="36"/>
      <c r="D730" s="517"/>
      <c r="E730" s="518"/>
      <c r="F730" s="518"/>
      <c r="G730" s="519"/>
      <c r="H730" s="37"/>
      <c r="I730" s="37"/>
      <c r="J730" s="156" t="str">
        <f t="shared" si="61"/>
        <v/>
      </c>
      <c r="K730" s="157">
        <f t="shared" si="60"/>
        <v>0</v>
      </c>
      <c r="L730" s="157">
        <f t="shared" si="62"/>
        <v>0</v>
      </c>
    </row>
    <row r="731" spans="1:12" ht="18.75" customHeight="1">
      <c r="A731" s="33">
        <v>8</v>
      </c>
      <c r="B731" s="36"/>
      <c r="C731" s="36"/>
      <c r="D731" s="517"/>
      <c r="E731" s="518"/>
      <c r="F731" s="518"/>
      <c r="G731" s="519"/>
      <c r="H731" s="37"/>
      <c r="I731" s="37"/>
      <c r="J731" s="156" t="str">
        <f t="shared" si="61"/>
        <v/>
      </c>
      <c r="K731" s="157">
        <f t="shared" si="60"/>
        <v>0</v>
      </c>
      <c r="L731" s="157">
        <f t="shared" si="62"/>
        <v>0</v>
      </c>
    </row>
    <row r="732" spans="1:12" ht="18.75" customHeight="1">
      <c r="A732" s="33">
        <v>9</v>
      </c>
      <c r="B732" s="36"/>
      <c r="C732" s="36"/>
      <c r="D732" s="517"/>
      <c r="E732" s="518"/>
      <c r="F732" s="518"/>
      <c r="G732" s="519"/>
      <c r="H732" s="37"/>
      <c r="I732" s="37"/>
      <c r="J732" s="156" t="str">
        <f t="shared" si="61"/>
        <v/>
      </c>
      <c r="K732" s="157">
        <f t="shared" si="60"/>
        <v>0</v>
      </c>
      <c r="L732" s="157">
        <f t="shared" si="62"/>
        <v>0</v>
      </c>
    </row>
    <row r="733" spans="1:12" ht="18.75" customHeight="1">
      <c r="A733" s="33">
        <v>10</v>
      </c>
      <c r="B733" s="36"/>
      <c r="C733" s="36"/>
      <c r="D733" s="517"/>
      <c r="E733" s="518"/>
      <c r="F733" s="518"/>
      <c r="G733" s="519"/>
      <c r="H733" s="37"/>
      <c r="I733" s="37"/>
      <c r="J733" s="156" t="str">
        <f t="shared" si="61"/>
        <v/>
      </c>
      <c r="K733" s="157">
        <f t="shared" si="60"/>
        <v>0</v>
      </c>
      <c r="L733" s="157">
        <f t="shared" si="62"/>
        <v>0</v>
      </c>
    </row>
    <row r="734" spans="1:12" ht="18.75" customHeight="1">
      <c r="A734" s="33">
        <v>11</v>
      </c>
      <c r="B734" s="36"/>
      <c r="C734" s="36"/>
      <c r="D734" s="517"/>
      <c r="E734" s="518"/>
      <c r="F734" s="518"/>
      <c r="G734" s="519"/>
      <c r="H734" s="37"/>
      <c r="I734" s="37"/>
      <c r="J734" s="156" t="str">
        <f t="shared" si="61"/>
        <v/>
      </c>
      <c r="K734" s="157">
        <f t="shared" si="60"/>
        <v>0</v>
      </c>
      <c r="L734" s="157">
        <f t="shared" si="62"/>
        <v>0</v>
      </c>
    </row>
    <row r="735" spans="1:12" ht="18.75" customHeight="1">
      <c r="A735" s="33">
        <v>12</v>
      </c>
      <c r="B735" s="36"/>
      <c r="C735" s="36"/>
      <c r="D735" s="517"/>
      <c r="E735" s="518"/>
      <c r="F735" s="518"/>
      <c r="G735" s="519"/>
      <c r="H735" s="37"/>
      <c r="I735" s="37"/>
      <c r="J735" s="156" t="str">
        <f t="shared" si="61"/>
        <v/>
      </c>
      <c r="K735" s="157">
        <f t="shared" si="60"/>
        <v>0</v>
      </c>
      <c r="L735" s="157">
        <f t="shared" si="62"/>
        <v>0</v>
      </c>
    </row>
    <row r="736" spans="1:12" ht="18.75" customHeight="1">
      <c r="A736" s="33">
        <v>13</v>
      </c>
      <c r="B736" s="36"/>
      <c r="C736" s="36"/>
      <c r="D736" s="517"/>
      <c r="E736" s="518"/>
      <c r="F736" s="518"/>
      <c r="G736" s="519"/>
      <c r="H736" s="37"/>
      <c r="I736" s="37"/>
      <c r="J736" s="156" t="str">
        <f t="shared" si="61"/>
        <v/>
      </c>
      <c r="K736" s="157">
        <f t="shared" si="60"/>
        <v>0</v>
      </c>
      <c r="L736" s="157">
        <f t="shared" si="62"/>
        <v>0</v>
      </c>
    </row>
    <row r="737" spans="1:12" ht="18.75" customHeight="1">
      <c r="A737" s="33">
        <v>14</v>
      </c>
      <c r="B737" s="36"/>
      <c r="C737" s="36"/>
      <c r="D737" s="517"/>
      <c r="E737" s="518"/>
      <c r="F737" s="518"/>
      <c r="G737" s="519"/>
      <c r="H737" s="37"/>
      <c r="I737" s="37"/>
      <c r="J737" s="156" t="str">
        <f t="shared" si="61"/>
        <v/>
      </c>
      <c r="K737" s="157">
        <f t="shared" si="60"/>
        <v>0</v>
      </c>
      <c r="L737" s="157">
        <f t="shared" si="62"/>
        <v>0</v>
      </c>
    </row>
    <row r="738" spans="1:12" ht="18.75" customHeight="1">
      <c r="A738" s="33">
        <v>15</v>
      </c>
      <c r="B738" s="36"/>
      <c r="C738" s="36"/>
      <c r="D738" s="517"/>
      <c r="E738" s="518"/>
      <c r="F738" s="518"/>
      <c r="G738" s="519"/>
      <c r="H738" s="37"/>
      <c r="I738" s="37"/>
      <c r="J738" s="156" t="str">
        <f t="shared" si="61"/>
        <v/>
      </c>
      <c r="K738" s="157">
        <f t="shared" si="60"/>
        <v>0</v>
      </c>
      <c r="L738" s="157">
        <f t="shared" si="62"/>
        <v>0</v>
      </c>
    </row>
    <row r="739" spans="1:12" ht="18.75" customHeight="1">
      <c r="A739" s="33">
        <v>16</v>
      </c>
      <c r="B739" s="36"/>
      <c r="C739" s="36"/>
      <c r="D739" s="517"/>
      <c r="E739" s="518"/>
      <c r="F739" s="518"/>
      <c r="G739" s="519"/>
      <c r="H739" s="37"/>
      <c r="I739" s="37"/>
      <c r="J739" s="156" t="str">
        <f t="shared" si="61"/>
        <v/>
      </c>
      <c r="K739" s="157">
        <f t="shared" si="60"/>
        <v>0</v>
      </c>
      <c r="L739" s="157">
        <f t="shared" si="62"/>
        <v>0</v>
      </c>
    </row>
    <row r="740" spans="1:12" ht="18.75" customHeight="1">
      <c r="A740" s="33">
        <v>17</v>
      </c>
      <c r="B740" s="36"/>
      <c r="C740" s="36"/>
      <c r="D740" s="517"/>
      <c r="E740" s="518"/>
      <c r="F740" s="518"/>
      <c r="G740" s="519"/>
      <c r="H740" s="37"/>
      <c r="I740" s="37"/>
      <c r="J740" s="156" t="str">
        <f t="shared" si="61"/>
        <v/>
      </c>
      <c r="K740" s="157">
        <f t="shared" si="60"/>
        <v>0</v>
      </c>
      <c r="L740" s="157">
        <f t="shared" si="62"/>
        <v>0</v>
      </c>
    </row>
    <row r="741" spans="1:12" ht="18.75" customHeight="1">
      <c r="A741" s="33">
        <v>18</v>
      </c>
      <c r="B741" s="36"/>
      <c r="C741" s="36"/>
      <c r="D741" s="517"/>
      <c r="E741" s="518"/>
      <c r="F741" s="518"/>
      <c r="G741" s="519"/>
      <c r="H741" s="37"/>
      <c r="I741" s="37"/>
      <c r="J741" s="156" t="str">
        <f t="shared" si="61"/>
        <v/>
      </c>
      <c r="K741" s="157">
        <f t="shared" si="60"/>
        <v>0</v>
      </c>
      <c r="L741" s="157">
        <f t="shared" si="62"/>
        <v>0</v>
      </c>
    </row>
    <row r="742" spans="1:12" ht="18.75" customHeight="1">
      <c r="A742" s="33">
        <v>19</v>
      </c>
      <c r="B742" s="36"/>
      <c r="C742" s="36"/>
      <c r="D742" s="517"/>
      <c r="E742" s="518"/>
      <c r="F742" s="518"/>
      <c r="G742" s="519"/>
      <c r="H742" s="37"/>
      <c r="I742" s="37"/>
      <c r="J742" s="156" t="str">
        <f t="shared" si="61"/>
        <v/>
      </c>
      <c r="K742" s="157">
        <f t="shared" si="60"/>
        <v>0</v>
      </c>
      <c r="L742" s="157">
        <f t="shared" si="62"/>
        <v>0</v>
      </c>
    </row>
    <row r="743" spans="1:12" ht="18.75" customHeight="1">
      <c r="A743" s="33">
        <v>20</v>
      </c>
      <c r="B743" s="36"/>
      <c r="C743" s="36"/>
      <c r="D743" s="517"/>
      <c r="E743" s="518"/>
      <c r="F743" s="518"/>
      <c r="G743" s="519"/>
      <c r="H743" s="37"/>
      <c r="I743" s="37"/>
      <c r="J743" s="156" t="str">
        <f t="shared" si="61"/>
        <v/>
      </c>
      <c r="K743" s="157">
        <f t="shared" si="60"/>
        <v>0</v>
      </c>
      <c r="L743" s="157">
        <f t="shared" si="62"/>
        <v>0</v>
      </c>
    </row>
    <row r="744" spans="1:12" ht="18.75" customHeight="1">
      <c r="A744" s="33">
        <v>21</v>
      </c>
      <c r="B744" s="36"/>
      <c r="C744" s="36"/>
      <c r="D744" s="517"/>
      <c r="E744" s="518"/>
      <c r="F744" s="518"/>
      <c r="G744" s="519"/>
      <c r="H744" s="37"/>
      <c r="I744" s="37"/>
      <c r="J744" s="156" t="str">
        <f t="shared" si="61"/>
        <v/>
      </c>
      <c r="K744" s="157">
        <f t="shared" si="60"/>
        <v>0</v>
      </c>
      <c r="L744" s="157">
        <f t="shared" si="62"/>
        <v>0</v>
      </c>
    </row>
    <row r="745" spans="1:12" ht="18.75" customHeight="1">
      <c r="A745" s="33">
        <v>22</v>
      </c>
      <c r="B745" s="36"/>
      <c r="C745" s="36"/>
      <c r="D745" s="517"/>
      <c r="E745" s="518"/>
      <c r="F745" s="518"/>
      <c r="G745" s="519"/>
      <c r="H745" s="37"/>
      <c r="I745" s="37"/>
      <c r="J745" s="156" t="str">
        <f t="shared" si="61"/>
        <v/>
      </c>
      <c r="K745" s="157">
        <f t="shared" si="60"/>
        <v>0</v>
      </c>
      <c r="L745" s="157">
        <f t="shared" si="62"/>
        <v>0</v>
      </c>
    </row>
    <row r="746" spans="1:12" ht="18.75" customHeight="1">
      <c r="A746" s="33">
        <v>23</v>
      </c>
      <c r="B746" s="36"/>
      <c r="C746" s="36"/>
      <c r="D746" s="517"/>
      <c r="E746" s="518"/>
      <c r="F746" s="518"/>
      <c r="G746" s="519"/>
      <c r="H746" s="37"/>
      <c r="I746" s="37"/>
      <c r="J746" s="156" t="str">
        <f t="shared" si="61"/>
        <v/>
      </c>
      <c r="K746" s="157">
        <f t="shared" si="60"/>
        <v>0</v>
      </c>
      <c r="L746" s="157">
        <f t="shared" si="62"/>
        <v>0</v>
      </c>
    </row>
    <row r="747" spans="1:12" ht="18.75" customHeight="1">
      <c r="A747" s="33">
        <v>24</v>
      </c>
      <c r="B747" s="36"/>
      <c r="C747" s="36"/>
      <c r="D747" s="517"/>
      <c r="E747" s="518"/>
      <c r="F747" s="518"/>
      <c r="G747" s="519"/>
      <c r="H747" s="38"/>
      <c r="I747" s="37"/>
      <c r="J747" s="156" t="str">
        <f t="shared" si="61"/>
        <v/>
      </c>
      <c r="K747" s="157">
        <f t="shared" si="60"/>
        <v>0</v>
      </c>
      <c r="L747" s="157">
        <f t="shared" si="62"/>
        <v>0</v>
      </c>
    </row>
    <row r="748" spans="1:12" ht="18.75" customHeight="1">
      <c r="A748" s="33">
        <v>25</v>
      </c>
      <c r="B748" s="36"/>
      <c r="C748" s="36"/>
      <c r="D748" s="517"/>
      <c r="E748" s="518"/>
      <c r="F748" s="518"/>
      <c r="G748" s="519"/>
      <c r="H748" s="38"/>
      <c r="I748" s="37"/>
      <c r="J748" s="156" t="str">
        <f t="shared" si="61"/>
        <v/>
      </c>
      <c r="K748" s="157">
        <f t="shared" si="60"/>
        <v>0</v>
      </c>
      <c r="L748" s="157">
        <f t="shared" si="62"/>
        <v>0</v>
      </c>
    </row>
    <row r="749" spans="1:12" ht="18.75" customHeight="1">
      <c r="A749" s="33">
        <v>26</v>
      </c>
      <c r="B749" s="36"/>
      <c r="C749" s="36"/>
      <c r="D749" s="517"/>
      <c r="E749" s="518"/>
      <c r="F749" s="518"/>
      <c r="G749" s="519"/>
      <c r="H749" s="38"/>
      <c r="I749" s="37"/>
      <c r="J749" s="156" t="str">
        <f t="shared" si="61"/>
        <v/>
      </c>
      <c r="K749" s="157">
        <f t="shared" si="60"/>
        <v>0</v>
      </c>
      <c r="L749" s="157">
        <f t="shared" si="62"/>
        <v>0</v>
      </c>
    </row>
    <row r="750" spans="1:12" ht="18.75" customHeight="1">
      <c r="A750" s="33">
        <v>27</v>
      </c>
      <c r="B750" s="36"/>
      <c r="C750" s="36"/>
      <c r="D750" s="517"/>
      <c r="E750" s="518"/>
      <c r="F750" s="518"/>
      <c r="G750" s="519"/>
      <c r="H750" s="38"/>
      <c r="I750" s="37"/>
      <c r="J750" s="156" t="str">
        <f t="shared" si="61"/>
        <v/>
      </c>
      <c r="K750" s="157">
        <f t="shared" si="60"/>
        <v>0</v>
      </c>
      <c r="L750" s="157">
        <f t="shared" si="62"/>
        <v>0</v>
      </c>
    </row>
    <row r="751" spans="1:12" ht="18.75" customHeight="1">
      <c r="A751" s="33">
        <v>28</v>
      </c>
      <c r="B751" s="36"/>
      <c r="C751" s="36"/>
      <c r="D751" s="517"/>
      <c r="E751" s="518"/>
      <c r="F751" s="518"/>
      <c r="G751" s="519"/>
      <c r="H751" s="38"/>
      <c r="I751" s="37"/>
      <c r="J751" s="156" t="str">
        <f t="shared" si="61"/>
        <v/>
      </c>
      <c r="K751" s="157">
        <f t="shared" si="60"/>
        <v>0</v>
      </c>
      <c r="L751" s="157">
        <f t="shared" si="62"/>
        <v>0</v>
      </c>
    </row>
    <row r="752" spans="1:12" ht="18.75" customHeight="1">
      <c r="A752" s="33">
        <v>29</v>
      </c>
      <c r="B752" s="36"/>
      <c r="C752" s="36"/>
      <c r="D752" s="517"/>
      <c r="E752" s="518"/>
      <c r="F752" s="518"/>
      <c r="G752" s="519"/>
      <c r="H752" s="38"/>
      <c r="I752" s="37"/>
      <c r="J752" s="156" t="str">
        <f t="shared" si="61"/>
        <v/>
      </c>
      <c r="K752" s="157">
        <f t="shared" si="60"/>
        <v>0</v>
      </c>
      <c r="L752" s="157">
        <f t="shared" si="62"/>
        <v>0</v>
      </c>
    </row>
    <row r="753" spans="1:12" ht="18.75" customHeight="1">
      <c r="A753" s="33">
        <v>30</v>
      </c>
      <c r="B753" s="36"/>
      <c r="C753" s="36"/>
      <c r="D753" s="517"/>
      <c r="E753" s="518"/>
      <c r="F753" s="518"/>
      <c r="G753" s="519"/>
      <c r="H753" s="37"/>
      <c r="I753" s="37"/>
      <c r="J753" s="156" t="str">
        <f t="shared" si="61"/>
        <v/>
      </c>
      <c r="K753" s="157">
        <f t="shared" si="60"/>
        <v>0</v>
      </c>
      <c r="L753" s="157">
        <f t="shared" si="62"/>
        <v>0</v>
      </c>
    </row>
    <row r="754" spans="1:12" ht="21.75" customHeight="1">
      <c r="A754" s="3"/>
      <c r="B754" s="4">
        <f>GİRİŞ!F30</f>
        <v>0</v>
      </c>
      <c r="C754" s="4"/>
      <c r="D754" s="4" t="s">
        <v>214</v>
      </c>
      <c r="E754" s="4"/>
      <c r="F754" s="4"/>
      <c r="G754" s="4"/>
      <c r="H754" s="6" t="s">
        <v>52</v>
      </c>
      <c r="I754" s="5">
        <f>SUM(I724:I753)</f>
        <v>0</v>
      </c>
      <c r="J754" s="156">
        <f>SUM(J724:J753)</f>
        <v>0</v>
      </c>
      <c r="K754" s="156">
        <f>SUM(K724:K753)</f>
        <v>0</v>
      </c>
      <c r="L754" s="158">
        <f>SUM(L724:L753)</f>
        <v>0</v>
      </c>
    </row>
    <row r="755" spans="1:12">
      <c r="I755" s="158">
        <f>(I754*80)/100</f>
        <v>0</v>
      </c>
      <c r="J755" s="156"/>
      <c r="K755" s="156"/>
      <c r="L755" s="158"/>
    </row>
    <row r="756" spans="1:12">
      <c r="J756" s="158"/>
      <c r="K756" s="158"/>
      <c r="L756" s="158"/>
    </row>
    <row r="757" spans="1:12" ht="33" customHeight="1">
      <c r="A757" s="31"/>
      <c r="B757" s="32"/>
      <c r="C757" s="6">
        <f>B760</f>
        <v>0</v>
      </c>
      <c r="D757" s="257" t="s">
        <v>51</v>
      </c>
      <c r="E757" s="516">
        <f>GİRİŞ!I31</f>
        <v>0</v>
      </c>
      <c r="F757" s="516"/>
      <c r="G757" s="516"/>
      <c r="H757" s="258" t="s">
        <v>208</v>
      </c>
      <c r="I757" s="259"/>
      <c r="J757" s="158"/>
      <c r="K757" s="158"/>
      <c r="L757" s="158"/>
    </row>
    <row r="758" spans="1:12" ht="17.25" customHeight="1">
      <c r="A758" s="529" t="s">
        <v>49</v>
      </c>
      <c r="B758" s="529"/>
      <c r="C758" s="529"/>
      <c r="D758" s="529"/>
      <c r="E758" s="523">
        <f>GİRİŞ!H31</f>
        <v>0</v>
      </c>
      <c r="F758" s="524"/>
      <c r="G758" s="524"/>
      <c r="H758" s="524"/>
      <c r="I758" s="525"/>
      <c r="J758" s="158"/>
      <c r="K758" s="158"/>
      <c r="L758" s="158"/>
    </row>
    <row r="759" spans="1:12" ht="32.25" customHeight="1">
      <c r="A759" s="34" t="s">
        <v>48</v>
      </c>
      <c r="B759" s="34" t="s">
        <v>46</v>
      </c>
      <c r="C759" s="35" t="s">
        <v>12</v>
      </c>
      <c r="D759" s="526" t="s">
        <v>8</v>
      </c>
      <c r="E759" s="527"/>
      <c r="F759" s="527"/>
      <c r="G759" s="528"/>
      <c r="H759" s="34" t="s">
        <v>47</v>
      </c>
      <c r="I759" s="34" t="s">
        <v>38</v>
      </c>
      <c r="J759" s="158"/>
      <c r="K759" s="158"/>
      <c r="L759" s="158"/>
    </row>
    <row r="760" spans="1:12" ht="18.75" customHeight="1">
      <c r="A760" s="33">
        <v>1</v>
      </c>
      <c r="B760" s="33">
        <f>GİRİŞ!E31</f>
        <v>0</v>
      </c>
      <c r="C760" s="36"/>
      <c r="D760" s="517"/>
      <c r="E760" s="518"/>
      <c r="F760" s="518"/>
      <c r="G760" s="519"/>
      <c r="H760" s="147"/>
      <c r="I760" s="37"/>
      <c r="J760" s="156" t="str">
        <f>IF(D760="","",1)</f>
        <v/>
      </c>
      <c r="K760" s="157">
        <f t="shared" ref="K760:K789" si="63">IF(H760="KONTENJAN",1,0)</f>
        <v>0</v>
      </c>
      <c r="L760" s="157">
        <f>IF(H760="İNDİRİMLİ",1,0)</f>
        <v>0</v>
      </c>
    </row>
    <row r="761" spans="1:12" ht="18.75" customHeight="1">
      <c r="A761" s="33">
        <v>2</v>
      </c>
      <c r="B761" s="36"/>
      <c r="C761" s="36"/>
      <c r="D761" s="91"/>
      <c r="E761" s="92"/>
      <c r="F761" s="92"/>
      <c r="G761" s="93"/>
      <c r="H761" s="37"/>
      <c r="I761" s="37"/>
      <c r="J761" s="156" t="str">
        <f t="shared" ref="J761:J789" si="64">IF(D761="","",1)</f>
        <v/>
      </c>
      <c r="K761" s="157">
        <f t="shared" si="63"/>
        <v>0</v>
      </c>
      <c r="L761" s="157">
        <f t="shared" ref="L761:L789" si="65">IF(H761="İNDİRİMLİ",1,0)</f>
        <v>0</v>
      </c>
    </row>
    <row r="762" spans="1:12" ht="18.75" customHeight="1">
      <c r="A762" s="33">
        <v>3</v>
      </c>
      <c r="B762" s="36"/>
      <c r="C762" s="36"/>
      <c r="D762" s="91"/>
      <c r="E762" s="92"/>
      <c r="F762" s="92"/>
      <c r="G762" s="93"/>
      <c r="H762" s="37"/>
      <c r="I762" s="37"/>
      <c r="J762" s="156" t="str">
        <f t="shared" si="64"/>
        <v/>
      </c>
      <c r="K762" s="157">
        <f t="shared" si="63"/>
        <v>0</v>
      </c>
      <c r="L762" s="157">
        <f t="shared" si="65"/>
        <v>0</v>
      </c>
    </row>
    <row r="763" spans="1:12" ht="18.75" customHeight="1">
      <c r="A763" s="33">
        <v>4</v>
      </c>
      <c r="B763" s="36"/>
      <c r="C763" s="36"/>
      <c r="D763" s="91"/>
      <c r="E763" s="92"/>
      <c r="F763" s="92"/>
      <c r="G763" s="93"/>
      <c r="H763" s="37"/>
      <c r="I763" s="37"/>
      <c r="J763" s="156" t="str">
        <f t="shared" si="64"/>
        <v/>
      </c>
      <c r="K763" s="157">
        <f t="shared" si="63"/>
        <v>0</v>
      </c>
      <c r="L763" s="157">
        <f t="shared" si="65"/>
        <v>0</v>
      </c>
    </row>
    <row r="764" spans="1:12" ht="18.75" customHeight="1">
      <c r="A764" s="33">
        <v>5</v>
      </c>
      <c r="B764" s="36"/>
      <c r="C764" s="36"/>
      <c r="D764" s="91"/>
      <c r="E764" s="92"/>
      <c r="F764" s="92"/>
      <c r="G764" s="93"/>
      <c r="H764" s="37"/>
      <c r="I764" s="37"/>
      <c r="J764" s="156" t="str">
        <f t="shared" si="64"/>
        <v/>
      </c>
      <c r="K764" s="157">
        <f t="shared" si="63"/>
        <v>0</v>
      </c>
      <c r="L764" s="157">
        <f t="shared" si="65"/>
        <v>0</v>
      </c>
    </row>
    <row r="765" spans="1:12" ht="18.75" customHeight="1">
      <c r="A765" s="33">
        <v>6</v>
      </c>
      <c r="B765" s="36"/>
      <c r="C765" s="36"/>
      <c r="D765" s="91"/>
      <c r="E765" s="92"/>
      <c r="F765" s="92"/>
      <c r="G765" s="93"/>
      <c r="H765" s="37"/>
      <c r="I765" s="37"/>
      <c r="J765" s="156" t="str">
        <f t="shared" si="64"/>
        <v/>
      </c>
      <c r="K765" s="157">
        <f t="shared" si="63"/>
        <v>0</v>
      </c>
      <c r="L765" s="157">
        <f t="shared" si="65"/>
        <v>0</v>
      </c>
    </row>
    <row r="766" spans="1:12" ht="18.75" customHeight="1">
      <c r="A766" s="33">
        <v>7</v>
      </c>
      <c r="B766" s="36"/>
      <c r="C766" s="36"/>
      <c r="D766" s="91"/>
      <c r="E766" s="92"/>
      <c r="F766" s="92"/>
      <c r="G766" s="93"/>
      <c r="H766" s="37"/>
      <c r="I766" s="37"/>
      <c r="J766" s="156" t="str">
        <f t="shared" si="64"/>
        <v/>
      </c>
      <c r="K766" s="157">
        <f t="shared" si="63"/>
        <v>0</v>
      </c>
      <c r="L766" s="157">
        <f t="shared" si="65"/>
        <v>0</v>
      </c>
    </row>
    <row r="767" spans="1:12" ht="18.75" customHeight="1">
      <c r="A767" s="33">
        <v>8</v>
      </c>
      <c r="B767" s="36"/>
      <c r="C767" s="36"/>
      <c r="D767" s="91"/>
      <c r="E767" s="92"/>
      <c r="F767" s="92"/>
      <c r="G767" s="93"/>
      <c r="H767" s="37"/>
      <c r="I767" s="37"/>
      <c r="J767" s="156" t="str">
        <f t="shared" si="64"/>
        <v/>
      </c>
      <c r="K767" s="157">
        <f t="shared" si="63"/>
        <v>0</v>
      </c>
      <c r="L767" s="157">
        <f t="shared" si="65"/>
        <v>0</v>
      </c>
    </row>
    <row r="768" spans="1:12" ht="18.75" customHeight="1">
      <c r="A768" s="33">
        <v>9</v>
      </c>
      <c r="B768" s="36"/>
      <c r="C768" s="36"/>
      <c r="D768" s="91"/>
      <c r="E768" s="92"/>
      <c r="F768" s="92"/>
      <c r="G768" s="93"/>
      <c r="H768" s="37"/>
      <c r="I768" s="37"/>
      <c r="J768" s="156" t="str">
        <f t="shared" si="64"/>
        <v/>
      </c>
      <c r="K768" s="157">
        <f t="shared" si="63"/>
        <v>0</v>
      </c>
      <c r="L768" s="157">
        <f t="shared" si="65"/>
        <v>0</v>
      </c>
    </row>
    <row r="769" spans="1:12" ht="18.75" customHeight="1">
      <c r="A769" s="33">
        <v>10</v>
      </c>
      <c r="B769" s="36"/>
      <c r="C769" s="36"/>
      <c r="D769" s="517"/>
      <c r="E769" s="518"/>
      <c r="F769" s="518"/>
      <c r="G769" s="519"/>
      <c r="H769" s="37"/>
      <c r="I769" s="37"/>
      <c r="J769" s="156" t="str">
        <f t="shared" si="64"/>
        <v/>
      </c>
      <c r="K769" s="157">
        <f t="shared" si="63"/>
        <v>0</v>
      </c>
      <c r="L769" s="157">
        <f t="shared" si="65"/>
        <v>0</v>
      </c>
    </row>
    <row r="770" spans="1:12" ht="18.75" customHeight="1">
      <c r="A770" s="33">
        <v>11</v>
      </c>
      <c r="B770" s="36"/>
      <c r="C770" s="36"/>
      <c r="D770" s="517"/>
      <c r="E770" s="518"/>
      <c r="F770" s="518"/>
      <c r="G770" s="519"/>
      <c r="H770" s="37"/>
      <c r="I770" s="37"/>
      <c r="J770" s="156" t="str">
        <f t="shared" si="64"/>
        <v/>
      </c>
      <c r="K770" s="157">
        <f t="shared" si="63"/>
        <v>0</v>
      </c>
      <c r="L770" s="157">
        <f t="shared" si="65"/>
        <v>0</v>
      </c>
    </row>
    <row r="771" spans="1:12" ht="18.75" customHeight="1">
      <c r="A771" s="33">
        <v>12</v>
      </c>
      <c r="B771" s="36"/>
      <c r="C771" s="36"/>
      <c r="D771" s="517"/>
      <c r="E771" s="518"/>
      <c r="F771" s="518"/>
      <c r="G771" s="519"/>
      <c r="H771" s="37"/>
      <c r="I771" s="37"/>
      <c r="J771" s="156" t="str">
        <f t="shared" si="64"/>
        <v/>
      </c>
      <c r="K771" s="157">
        <f t="shared" si="63"/>
        <v>0</v>
      </c>
      <c r="L771" s="157">
        <f t="shared" si="65"/>
        <v>0</v>
      </c>
    </row>
    <row r="772" spans="1:12" ht="18.75" customHeight="1">
      <c r="A772" s="33">
        <v>13</v>
      </c>
      <c r="B772" s="36"/>
      <c r="C772" s="36"/>
      <c r="D772" s="517"/>
      <c r="E772" s="518"/>
      <c r="F772" s="518"/>
      <c r="G772" s="519"/>
      <c r="H772" s="37"/>
      <c r="I772" s="37"/>
      <c r="J772" s="156" t="str">
        <f t="shared" si="64"/>
        <v/>
      </c>
      <c r="K772" s="157">
        <f t="shared" si="63"/>
        <v>0</v>
      </c>
      <c r="L772" s="157">
        <f t="shared" si="65"/>
        <v>0</v>
      </c>
    </row>
    <row r="773" spans="1:12" ht="18.75" customHeight="1">
      <c r="A773" s="33">
        <v>14</v>
      </c>
      <c r="B773" s="36"/>
      <c r="C773" s="36"/>
      <c r="D773" s="517"/>
      <c r="E773" s="518"/>
      <c r="F773" s="518"/>
      <c r="G773" s="519"/>
      <c r="H773" s="37"/>
      <c r="I773" s="37"/>
      <c r="J773" s="156" t="str">
        <f t="shared" si="64"/>
        <v/>
      </c>
      <c r="K773" s="157">
        <f t="shared" si="63"/>
        <v>0</v>
      </c>
      <c r="L773" s="157">
        <f t="shared" si="65"/>
        <v>0</v>
      </c>
    </row>
    <row r="774" spans="1:12" ht="18.75" customHeight="1">
      <c r="A774" s="33">
        <v>15</v>
      </c>
      <c r="B774" s="36"/>
      <c r="C774" s="36"/>
      <c r="D774" s="517"/>
      <c r="E774" s="518"/>
      <c r="F774" s="518"/>
      <c r="G774" s="519"/>
      <c r="H774" s="37"/>
      <c r="I774" s="37"/>
      <c r="J774" s="156" t="str">
        <f t="shared" si="64"/>
        <v/>
      </c>
      <c r="K774" s="157">
        <f t="shared" si="63"/>
        <v>0</v>
      </c>
      <c r="L774" s="157">
        <f t="shared" si="65"/>
        <v>0</v>
      </c>
    </row>
    <row r="775" spans="1:12" ht="18.75" customHeight="1">
      <c r="A775" s="33">
        <v>16</v>
      </c>
      <c r="B775" s="36"/>
      <c r="C775" s="36"/>
      <c r="D775" s="517"/>
      <c r="E775" s="518"/>
      <c r="F775" s="518"/>
      <c r="G775" s="519"/>
      <c r="H775" s="37"/>
      <c r="I775" s="37"/>
      <c r="J775" s="156" t="str">
        <f t="shared" si="64"/>
        <v/>
      </c>
      <c r="K775" s="157">
        <f t="shared" si="63"/>
        <v>0</v>
      </c>
      <c r="L775" s="157">
        <f t="shared" si="65"/>
        <v>0</v>
      </c>
    </row>
    <row r="776" spans="1:12" ht="18.75" customHeight="1">
      <c r="A776" s="33">
        <v>17</v>
      </c>
      <c r="B776" s="36"/>
      <c r="C776" s="36"/>
      <c r="D776" s="517"/>
      <c r="E776" s="518"/>
      <c r="F776" s="518"/>
      <c r="G776" s="519"/>
      <c r="H776" s="37"/>
      <c r="I776" s="37"/>
      <c r="J776" s="156" t="str">
        <f t="shared" si="64"/>
        <v/>
      </c>
      <c r="K776" s="157">
        <f t="shared" si="63"/>
        <v>0</v>
      </c>
      <c r="L776" s="157">
        <f t="shared" si="65"/>
        <v>0</v>
      </c>
    </row>
    <row r="777" spans="1:12" ht="18.75" customHeight="1">
      <c r="A777" s="33">
        <v>18</v>
      </c>
      <c r="B777" s="36"/>
      <c r="C777" s="36"/>
      <c r="D777" s="517"/>
      <c r="E777" s="518"/>
      <c r="F777" s="518"/>
      <c r="G777" s="519"/>
      <c r="H777" s="37"/>
      <c r="I777" s="37"/>
      <c r="J777" s="156" t="str">
        <f t="shared" si="64"/>
        <v/>
      </c>
      <c r="K777" s="157">
        <f t="shared" si="63"/>
        <v>0</v>
      </c>
      <c r="L777" s="157">
        <f t="shared" si="65"/>
        <v>0</v>
      </c>
    </row>
    <row r="778" spans="1:12" ht="18.75" customHeight="1">
      <c r="A778" s="33">
        <v>19</v>
      </c>
      <c r="B778" s="36"/>
      <c r="C778" s="36"/>
      <c r="D778" s="517"/>
      <c r="E778" s="518"/>
      <c r="F778" s="518"/>
      <c r="G778" s="519"/>
      <c r="H778" s="37"/>
      <c r="I778" s="37"/>
      <c r="J778" s="156" t="str">
        <f t="shared" si="64"/>
        <v/>
      </c>
      <c r="K778" s="157">
        <f t="shared" si="63"/>
        <v>0</v>
      </c>
      <c r="L778" s="157">
        <f t="shared" si="65"/>
        <v>0</v>
      </c>
    </row>
    <row r="779" spans="1:12" ht="18.75" customHeight="1">
      <c r="A779" s="33">
        <v>20</v>
      </c>
      <c r="B779" s="36"/>
      <c r="C779" s="36"/>
      <c r="D779" s="517"/>
      <c r="E779" s="518"/>
      <c r="F779" s="518"/>
      <c r="G779" s="519"/>
      <c r="H779" s="37"/>
      <c r="I779" s="37"/>
      <c r="J779" s="156" t="str">
        <f t="shared" si="64"/>
        <v/>
      </c>
      <c r="K779" s="157">
        <f t="shared" si="63"/>
        <v>0</v>
      </c>
      <c r="L779" s="157">
        <f t="shared" si="65"/>
        <v>0</v>
      </c>
    </row>
    <row r="780" spans="1:12" ht="18.75" customHeight="1">
      <c r="A780" s="33">
        <v>21</v>
      </c>
      <c r="B780" s="36"/>
      <c r="C780" s="36"/>
      <c r="D780" s="517"/>
      <c r="E780" s="518"/>
      <c r="F780" s="518"/>
      <c r="G780" s="519"/>
      <c r="H780" s="37"/>
      <c r="I780" s="37"/>
      <c r="J780" s="156" t="str">
        <f t="shared" si="64"/>
        <v/>
      </c>
      <c r="K780" s="157">
        <f t="shared" si="63"/>
        <v>0</v>
      </c>
      <c r="L780" s="157">
        <f t="shared" si="65"/>
        <v>0</v>
      </c>
    </row>
    <row r="781" spans="1:12" ht="18.75" customHeight="1">
      <c r="A781" s="33">
        <v>22</v>
      </c>
      <c r="B781" s="36"/>
      <c r="C781" s="36"/>
      <c r="D781" s="517"/>
      <c r="E781" s="518"/>
      <c r="F781" s="518"/>
      <c r="G781" s="519"/>
      <c r="H781" s="37"/>
      <c r="I781" s="37"/>
      <c r="J781" s="156" t="str">
        <f t="shared" si="64"/>
        <v/>
      </c>
      <c r="K781" s="157">
        <f t="shared" si="63"/>
        <v>0</v>
      </c>
      <c r="L781" s="157">
        <f t="shared" si="65"/>
        <v>0</v>
      </c>
    </row>
    <row r="782" spans="1:12" ht="18.75" customHeight="1">
      <c r="A782" s="33">
        <v>23</v>
      </c>
      <c r="B782" s="36"/>
      <c r="C782" s="36"/>
      <c r="D782" s="517"/>
      <c r="E782" s="518"/>
      <c r="F782" s="518"/>
      <c r="G782" s="519"/>
      <c r="H782" s="37"/>
      <c r="I782" s="37"/>
      <c r="J782" s="156" t="str">
        <f t="shared" si="64"/>
        <v/>
      </c>
      <c r="K782" s="157">
        <f t="shared" si="63"/>
        <v>0</v>
      </c>
      <c r="L782" s="157">
        <f t="shared" si="65"/>
        <v>0</v>
      </c>
    </row>
    <row r="783" spans="1:12" ht="18.75" customHeight="1">
      <c r="A783" s="33">
        <v>24</v>
      </c>
      <c r="B783" s="36"/>
      <c r="C783" s="36"/>
      <c r="D783" s="517"/>
      <c r="E783" s="518"/>
      <c r="F783" s="518"/>
      <c r="G783" s="519"/>
      <c r="H783" s="38"/>
      <c r="I783" s="37"/>
      <c r="J783" s="156" t="str">
        <f t="shared" si="64"/>
        <v/>
      </c>
      <c r="K783" s="157">
        <f t="shared" si="63"/>
        <v>0</v>
      </c>
      <c r="L783" s="157">
        <f t="shared" si="65"/>
        <v>0</v>
      </c>
    </row>
    <row r="784" spans="1:12" ht="18.75" customHeight="1">
      <c r="A784" s="33">
        <v>25</v>
      </c>
      <c r="B784" s="36"/>
      <c r="C784" s="36"/>
      <c r="D784" s="517"/>
      <c r="E784" s="518"/>
      <c r="F784" s="518"/>
      <c r="G784" s="519"/>
      <c r="H784" s="38"/>
      <c r="I784" s="37"/>
      <c r="J784" s="156" t="str">
        <f t="shared" si="64"/>
        <v/>
      </c>
      <c r="K784" s="157">
        <f t="shared" si="63"/>
        <v>0</v>
      </c>
      <c r="L784" s="157">
        <f t="shared" si="65"/>
        <v>0</v>
      </c>
    </row>
    <row r="785" spans="1:12" ht="18.75" customHeight="1">
      <c r="A785" s="33">
        <v>26</v>
      </c>
      <c r="B785" s="36"/>
      <c r="C785" s="36"/>
      <c r="D785" s="517"/>
      <c r="E785" s="518"/>
      <c r="F785" s="518"/>
      <c r="G785" s="519"/>
      <c r="H785" s="38"/>
      <c r="I785" s="37"/>
      <c r="J785" s="156" t="str">
        <f t="shared" si="64"/>
        <v/>
      </c>
      <c r="K785" s="157">
        <f t="shared" si="63"/>
        <v>0</v>
      </c>
      <c r="L785" s="157">
        <f t="shared" si="65"/>
        <v>0</v>
      </c>
    </row>
    <row r="786" spans="1:12" ht="18.75" customHeight="1">
      <c r="A786" s="33">
        <v>27</v>
      </c>
      <c r="B786" s="36"/>
      <c r="C786" s="36"/>
      <c r="D786" s="517"/>
      <c r="E786" s="518"/>
      <c r="F786" s="518"/>
      <c r="G786" s="519"/>
      <c r="H786" s="38"/>
      <c r="I786" s="37"/>
      <c r="J786" s="156" t="str">
        <f t="shared" si="64"/>
        <v/>
      </c>
      <c r="K786" s="157">
        <f t="shared" si="63"/>
        <v>0</v>
      </c>
      <c r="L786" s="157">
        <f t="shared" si="65"/>
        <v>0</v>
      </c>
    </row>
    <row r="787" spans="1:12" ht="18.75" customHeight="1">
      <c r="A787" s="33">
        <v>28</v>
      </c>
      <c r="B787" s="36"/>
      <c r="C787" s="36"/>
      <c r="D787" s="517"/>
      <c r="E787" s="518"/>
      <c r="F787" s="518"/>
      <c r="G787" s="519"/>
      <c r="H787" s="38"/>
      <c r="I787" s="37"/>
      <c r="J787" s="156" t="str">
        <f t="shared" si="64"/>
        <v/>
      </c>
      <c r="K787" s="157">
        <f t="shared" si="63"/>
        <v>0</v>
      </c>
      <c r="L787" s="157">
        <f t="shared" si="65"/>
        <v>0</v>
      </c>
    </row>
    <row r="788" spans="1:12" ht="18.75" customHeight="1">
      <c r="A788" s="33">
        <v>29</v>
      </c>
      <c r="B788" s="36"/>
      <c r="C788" s="36"/>
      <c r="D788" s="517"/>
      <c r="E788" s="518"/>
      <c r="F788" s="518"/>
      <c r="G788" s="519"/>
      <c r="H788" s="38"/>
      <c r="I788" s="37"/>
      <c r="J788" s="156" t="str">
        <f t="shared" si="64"/>
        <v/>
      </c>
      <c r="K788" s="157">
        <f t="shared" si="63"/>
        <v>0</v>
      </c>
      <c r="L788" s="157">
        <f t="shared" si="65"/>
        <v>0</v>
      </c>
    </row>
    <row r="789" spans="1:12" ht="18.75" customHeight="1">
      <c r="A789" s="33">
        <v>30</v>
      </c>
      <c r="B789" s="36"/>
      <c r="C789" s="36"/>
      <c r="D789" s="517"/>
      <c r="E789" s="518"/>
      <c r="F789" s="518"/>
      <c r="G789" s="519"/>
      <c r="H789" s="37"/>
      <c r="I789" s="37"/>
      <c r="J789" s="156" t="str">
        <f t="shared" si="64"/>
        <v/>
      </c>
      <c r="K789" s="157">
        <f t="shared" si="63"/>
        <v>0</v>
      </c>
      <c r="L789" s="157">
        <f t="shared" si="65"/>
        <v>0</v>
      </c>
    </row>
    <row r="790" spans="1:12" ht="21.75" customHeight="1">
      <c r="A790" s="3"/>
      <c r="B790" s="4">
        <f>GİRİŞ!F31</f>
        <v>0</v>
      </c>
      <c r="C790" s="4"/>
      <c r="D790" s="4" t="s">
        <v>214</v>
      </c>
      <c r="E790" s="4"/>
      <c r="F790" s="4"/>
      <c r="G790" s="4"/>
      <c r="H790" s="6" t="s">
        <v>52</v>
      </c>
      <c r="I790" s="5">
        <f>SUM(I760:I789)</f>
        <v>0</v>
      </c>
      <c r="J790" s="156">
        <f>SUM(J760:J789)</f>
        <v>0</v>
      </c>
      <c r="K790" s="156">
        <f>SUM(K760:K789)</f>
        <v>0</v>
      </c>
      <c r="L790" s="158">
        <f>SUM(L760:L789)</f>
        <v>0</v>
      </c>
    </row>
    <row r="791" spans="1:12">
      <c r="I791" s="158">
        <f>(I790*80)/100</f>
        <v>0</v>
      </c>
      <c r="J791" s="156"/>
      <c r="K791" s="156"/>
      <c r="L791" s="158"/>
    </row>
    <row r="792" spans="1:12">
      <c r="J792" s="158"/>
      <c r="K792" s="158"/>
      <c r="L792" s="158"/>
    </row>
    <row r="793" spans="1:12" ht="33" customHeight="1">
      <c r="A793" s="31"/>
      <c r="B793" s="32"/>
      <c r="C793" s="6">
        <f>B796</f>
        <v>0</v>
      </c>
      <c r="D793" s="257" t="s">
        <v>51</v>
      </c>
      <c r="E793" s="516">
        <f>GİRİŞ!I32</f>
        <v>0</v>
      </c>
      <c r="F793" s="516"/>
      <c r="G793" s="516"/>
      <c r="H793" s="258" t="s">
        <v>208</v>
      </c>
      <c r="I793" s="259"/>
      <c r="J793" s="158"/>
      <c r="K793" s="158"/>
      <c r="L793" s="158"/>
    </row>
    <row r="794" spans="1:12" ht="17.25" customHeight="1">
      <c r="A794" s="529" t="s">
        <v>49</v>
      </c>
      <c r="B794" s="529"/>
      <c r="C794" s="529"/>
      <c r="D794" s="529"/>
      <c r="E794" s="523">
        <f>GİRİŞ!H32</f>
        <v>0</v>
      </c>
      <c r="F794" s="524"/>
      <c r="G794" s="524"/>
      <c r="H794" s="524"/>
      <c r="I794" s="525"/>
      <c r="J794" s="158"/>
      <c r="K794" s="158"/>
      <c r="L794" s="158"/>
    </row>
    <row r="795" spans="1:12" ht="32.25" customHeight="1">
      <c r="A795" s="34" t="s">
        <v>48</v>
      </c>
      <c r="B795" s="34" t="s">
        <v>46</v>
      </c>
      <c r="C795" s="35" t="s">
        <v>12</v>
      </c>
      <c r="D795" s="526" t="s">
        <v>8</v>
      </c>
      <c r="E795" s="527"/>
      <c r="F795" s="527"/>
      <c r="G795" s="528"/>
      <c r="H795" s="34" t="s">
        <v>47</v>
      </c>
      <c r="I795" s="34" t="s">
        <v>38</v>
      </c>
      <c r="J795" s="158"/>
      <c r="K795" s="158"/>
      <c r="L795" s="158"/>
    </row>
    <row r="796" spans="1:12" ht="18.75" customHeight="1">
      <c r="A796" s="33">
        <v>1</v>
      </c>
      <c r="B796" s="33">
        <f>GİRİŞ!E32</f>
        <v>0</v>
      </c>
      <c r="C796" s="36"/>
      <c r="D796" s="517"/>
      <c r="E796" s="518"/>
      <c r="F796" s="518"/>
      <c r="G796" s="519"/>
      <c r="H796" s="147"/>
      <c r="I796" s="37"/>
      <c r="J796" s="156" t="str">
        <f>IF(D796="","",1)</f>
        <v/>
      </c>
      <c r="K796" s="157">
        <f t="shared" ref="K796:K825" si="66">IF(H796="KONTENJAN",1,0)</f>
        <v>0</v>
      </c>
      <c r="L796" s="157">
        <f>IF(H796="İNDİRİMLİ",1,0)</f>
        <v>0</v>
      </c>
    </row>
    <row r="797" spans="1:12" ht="18.75" customHeight="1">
      <c r="A797" s="33">
        <v>2</v>
      </c>
      <c r="B797" s="36"/>
      <c r="C797" s="36"/>
      <c r="D797" s="517"/>
      <c r="E797" s="518"/>
      <c r="F797" s="518"/>
      <c r="G797" s="519"/>
      <c r="H797" s="37"/>
      <c r="I797" s="37"/>
      <c r="J797" s="156" t="str">
        <f t="shared" ref="J797:J825" si="67">IF(D797="","",1)</f>
        <v/>
      </c>
      <c r="K797" s="157">
        <f t="shared" si="66"/>
        <v>0</v>
      </c>
      <c r="L797" s="157">
        <f t="shared" ref="L797:L825" si="68">IF(H797="İNDİRİMLİ",1,0)</f>
        <v>0</v>
      </c>
    </row>
    <row r="798" spans="1:12" ht="18.75" customHeight="1">
      <c r="A798" s="33">
        <v>3</v>
      </c>
      <c r="B798" s="36"/>
      <c r="C798" s="36"/>
      <c r="D798" s="517"/>
      <c r="E798" s="518"/>
      <c r="F798" s="518"/>
      <c r="G798" s="519"/>
      <c r="H798" s="37"/>
      <c r="I798" s="37"/>
      <c r="J798" s="156" t="str">
        <f t="shared" si="67"/>
        <v/>
      </c>
      <c r="K798" s="157">
        <f t="shared" si="66"/>
        <v>0</v>
      </c>
      <c r="L798" s="157">
        <f t="shared" si="68"/>
        <v>0</v>
      </c>
    </row>
    <row r="799" spans="1:12" ht="18.75" customHeight="1">
      <c r="A799" s="33">
        <v>4</v>
      </c>
      <c r="B799" s="36"/>
      <c r="C799" s="36"/>
      <c r="D799" s="517"/>
      <c r="E799" s="518"/>
      <c r="F799" s="518"/>
      <c r="G799" s="519"/>
      <c r="H799" s="37"/>
      <c r="I799" s="37"/>
      <c r="J799" s="156" t="str">
        <f t="shared" si="67"/>
        <v/>
      </c>
      <c r="K799" s="157">
        <f t="shared" si="66"/>
        <v>0</v>
      </c>
      <c r="L799" s="157">
        <f t="shared" si="68"/>
        <v>0</v>
      </c>
    </row>
    <row r="800" spans="1:12" ht="18.75" customHeight="1">
      <c r="A800" s="33">
        <v>5</v>
      </c>
      <c r="B800" s="36"/>
      <c r="C800" s="36"/>
      <c r="D800" s="517"/>
      <c r="E800" s="518"/>
      <c r="F800" s="518"/>
      <c r="G800" s="519"/>
      <c r="H800" s="37"/>
      <c r="I800" s="37"/>
      <c r="J800" s="156" t="str">
        <f t="shared" si="67"/>
        <v/>
      </c>
      <c r="K800" s="157">
        <f t="shared" si="66"/>
        <v>0</v>
      </c>
      <c r="L800" s="157">
        <f t="shared" si="68"/>
        <v>0</v>
      </c>
    </row>
    <row r="801" spans="1:12" ht="18.75" customHeight="1">
      <c r="A801" s="33">
        <v>6</v>
      </c>
      <c r="B801" s="36"/>
      <c r="C801" s="36"/>
      <c r="D801" s="517"/>
      <c r="E801" s="518"/>
      <c r="F801" s="518"/>
      <c r="G801" s="519"/>
      <c r="H801" s="37"/>
      <c r="I801" s="37"/>
      <c r="J801" s="156" t="str">
        <f t="shared" si="67"/>
        <v/>
      </c>
      <c r="K801" s="157">
        <f t="shared" si="66"/>
        <v>0</v>
      </c>
      <c r="L801" s="157">
        <f t="shared" si="68"/>
        <v>0</v>
      </c>
    </row>
    <row r="802" spans="1:12" ht="18.75" customHeight="1">
      <c r="A802" s="33">
        <v>7</v>
      </c>
      <c r="B802" s="36"/>
      <c r="C802" s="36"/>
      <c r="D802" s="517"/>
      <c r="E802" s="518"/>
      <c r="F802" s="518"/>
      <c r="G802" s="519"/>
      <c r="H802" s="37"/>
      <c r="I802" s="37"/>
      <c r="J802" s="156" t="str">
        <f t="shared" si="67"/>
        <v/>
      </c>
      <c r="K802" s="157">
        <f t="shared" si="66"/>
        <v>0</v>
      </c>
      <c r="L802" s="157">
        <f t="shared" si="68"/>
        <v>0</v>
      </c>
    </row>
    <row r="803" spans="1:12" ht="18.75" customHeight="1">
      <c r="A803" s="33">
        <v>8</v>
      </c>
      <c r="B803" s="36"/>
      <c r="C803" s="36"/>
      <c r="D803" s="517"/>
      <c r="E803" s="518"/>
      <c r="F803" s="518"/>
      <c r="G803" s="519"/>
      <c r="H803" s="37"/>
      <c r="I803" s="37"/>
      <c r="J803" s="156" t="str">
        <f t="shared" si="67"/>
        <v/>
      </c>
      <c r="K803" s="157">
        <f t="shared" si="66"/>
        <v>0</v>
      </c>
      <c r="L803" s="157">
        <f t="shared" si="68"/>
        <v>0</v>
      </c>
    </row>
    <row r="804" spans="1:12" ht="18.75" customHeight="1">
      <c r="A804" s="33">
        <v>9</v>
      </c>
      <c r="B804" s="36"/>
      <c r="C804" s="36"/>
      <c r="D804" s="517"/>
      <c r="E804" s="518"/>
      <c r="F804" s="518"/>
      <c r="G804" s="519"/>
      <c r="H804" s="37"/>
      <c r="I804" s="37"/>
      <c r="J804" s="156" t="str">
        <f t="shared" si="67"/>
        <v/>
      </c>
      <c r="K804" s="157">
        <f t="shared" si="66"/>
        <v>0</v>
      </c>
      <c r="L804" s="157">
        <f t="shared" si="68"/>
        <v>0</v>
      </c>
    </row>
    <row r="805" spans="1:12" ht="18.75" customHeight="1">
      <c r="A805" s="33">
        <v>10</v>
      </c>
      <c r="B805" s="36"/>
      <c r="C805" s="36"/>
      <c r="D805" s="517"/>
      <c r="E805" s="518"/>
      <c r="F805" s="518"/>
      <c r="G805" s="519"/>
      <c r="H805" s="37"/>
      <c r="I805" s="37"/>
      <c r="J805" s="156" t="str">
        <f t="shared" si="67"/>
        <v/>
      </c>
      <c r="K805" s="157">
        <f t="shared" si="66"/>
        <v>0</v>
      </c>
      <c r="L805" s="157">
        <f t="shared" si="68"/>
        <v>0</v>
      </c>
    </row>
    <row r="806" spans="1:12" ht="18.75" customHeight="1">
      <c r="A806" s="33">
        <v>11</v>
      </c>
      <c r="B806" s="36"/>
      <c r="C806" s="36"/>
      <c r="D806" s="517"/>
      <c r="E806" s="518"/>
      <c r="F806" s="518"/>
      <c r="G806" s="519"/>
      <c r="H806" s="37"/>
      <c r="I806" s="37"/>
      <c r="J806" s="156" t="str">
        <f t="shared" si="67"/>
        <v/>
      </c>
      <c r="K806" s="157">
        <f t="shared" si="66"/>
        <v>0</v>
      </c>
      <c r="L806" s="157">
        <f t="shared" si="68"/>
        <v>0</v>
      </c>
    </row>
    <row r="807" spans="1:12" ht="18.75" customHeight="1">
      <c r="A807" s="33">
        <v>12</v>
      </c>
      <c r="B807" s="36"/>
      <c r="C807" s="36"/>
      <c r="D807" s="517"/>
      <c r="E807" s="518"/>
      <c r="F807" s="518"/>
      <c r="G807" s="519"/>
      <c r="H807" s="37"/>
      <c r="I807" s="37"/>
      <c r="J807" s="156" t="str">
        <f t="shared" si="67"/>
        <v/>
      </c>
      <c r="K807" s="157">
        <f t="shared" si="66"/>
        <v>0</v>
      </c>
      <c r="L807" s="157">
        <f t="shared" si="68"/>
        <v>0</v>
      </c>
    </row>
    <row r="808" spans="1:12" ht="18.75" customHeight="1">
      <c r="A808" s="33">
        <v>13</v>
      </c>
      <c r="B808" s="36"/>
      <c r="C808" s="36"/>
      <c r="D808" s="517"/>
      <c r="E808" s="518"/>
      <c r="F808" s="518"/>
      <c r="G808" s="519"/>
      <c r="H808" s="37"/>
      <c r="I808" s="37"/>
      <c r="J808" s="156" t="str">
        <f t="shared" si="67"/>
        <v/>
      </c>
      <c r="K808" s="157">
        <f t="shared" si="66"/>
        <v>0</v>
      </c>
      <c r="L808" s="157">
        <f t="shared" si="68"/>
        <v>0</v>
      </c>
    </row>
    <row r="809" spans="1:12" ht="18.75" customHeight="1">
      <c r="A809" s="33">
        <v>14</v>
      </c>
      <c r="B809" s="36"/>
      <c r="C809" s="36"/>
      <c r="D809" s="517"/>
      <c r="E809" s="518"/>
      <c r="F809" s="518"/>
      <c r="G809" s="519"/>
      <c r="H809" s="37"/>
      <c r="I809" s="37"/>
      <c r="J809" s="156" t="str">
        <f t="shared" si="67"/>
        <v/>
      </c>
      <c r="K809" s="157">
        <f t="shared" si="66"/>
        <v>0</v>
      </c>
      <c r="L809" s="157">
        <f t="shared" si="68"/>
        <v>0</v>
      </c>
    </row>
    <row r="810" spans="1:12" ht="18.75" customHeight="1">
      <c r="A810" s="33">
        <v>15</v>
      </c>
      <c r="B810" s="36"/>
      <c r="C810" s="36"/>
      <c r="D810" s="517"/>
      <c r="E810" s="518"/>
      <c r="F810" s="518"/>
      <c r="G810" s="519"/>
      <c r="H810" s="37"/>
      <c r="I810" s="37"/>
      <c r="J810" s="156" t="str">
        <f t="shared" si="67"/>
        <v/>
      </c>
      <c r="K810" s="157">
        <f t="shared" si="66"/>
        <v>0</v>
      </c>
      <c r="L810" s="157">
        <f t="shared" si="68"/>
        <v>0</v>
      </c>
    </row>
    <row r="811" spans="1:12" ht="18.75" customHeight="1">
      <c r="A811" s="33">
        <v>16</v>
      </c>
      <c r="B811" s="36"/>
      <c r="C811" s="36"/>
      <c r="D811" s="517"/>
      <c r="E811" s="518"/>
      <c r="F811" s="518"/>
      <c r="G811" s="519"/>
      <c r="H811" s="37"/>
      <c r="I811" s="37"/>
      <c r="J811" s="156" t="str">
        <f t="shared" si="67"/>
        <v/>
      </c>
      <c r="K811" s="157">
        <f t="shared" si="66"/>
        <v>0</v>
      </c>
      <c r="L811" s="157">
        <f t="shared" si="68"/>
        <v>0</v>
      </c>
    </row>
    <row r="812" spans="1:12" ht="18.75" customHeight="1">
      <c r="A812" s="33">
        <v>17</v>
      </c>
      <c r="B812" s="36"/>
      <c r="C812" s="36"/>
      <c r="D812" s="517"/>
      <c r="E812" s="518"/>
      <c r="F812" s="518"/>
      <c r="G812" s="519"/>
      <c r="H812" s="37"/>
      <c r="I812" s="37"/>
      <c r="J812" s="156" t="str">
        <f t="shared" si="67"/>
        <v/>
      </c>
      <c r="K812" s="157">
        <f t="shared" si="66"/>
        <v>0</v>
      </c>
      <c r="L812" s="157">
        <f t="shared" si="68"/>
        <v>0</v>
      </c>
    </row>
    <row r="813" spans="1:12" ht="18.75" customHeight="1">
      <c r="A813" s="33">
        <v>18</v>
      </c>
      <c r="B813" s="36"/>
      <c r="C813" s="36"/>
      <c r="D813" s="517"/>
      <c r="E813" s="518"/>
      <c r="F813" s="518"/>
      <c r="G813" s="519"/>
      <c r="H813" s="37"/>
      <c r="I813" s="37"/>
      <c r="J813" s="156" t="str">
        <f t="shared" si="67"/>
        <v/>
      </c>
      <c r="K813" s="157">
        <f t="shared" si="66"/>
        <v>0</v>
      </c>
      <c r="L813" s="157">
        <f t="shared" si="68"/>
        <v>0</v>
      </c>
    </row>
    <row r="814" spans="1:12" ht="18.75" customHeight="1">
      <c r="A814" s="33">
        <v>19</v>
      </c>
      <c r="B814" s="36"/>
      <c r="C814" s="36"/>
      <c r="D814" s="517"/>
      <c r="E814" s="518"/>
      <c r="F814" s="518"/>
      <c r="G814" s="519"/>
      <c r="H814" s="37"/>
      <c r="I814" s="37"/>
      <c r="J814" s="156" t="str">
        <f t="shared" si="67"/>
        <v/>
      </c>
      <c r="K814" s="157">
        <f t="shared" si="66"/>
        <v>0</v>
      </c>
      <c r="L814" s="157">
        <f t="shared" si="68"/>
        <v>0</v>
      </c>
    </row>
    <row r="815" spans="1:12" ht="18.75" customHeight="1">
      <c r="A815" s="33">
        <v>20</v>
      </c>
      <c r="B815" s="36"/>
      <c r="C815" s="36"/>
      <c r="D815" s="517"/>
      <c r="E815" s="518"/>
      <c r="F815" s="518"/>
      <c r="G815" s="519"/>
      <c r="H815" s="37"/>
      <c r="I815" s="37"/>
      <c r="J815" s="156" t="str">
        <f t="shared" si="67"/>
        <v/>
      </c>
      <c r="K815" s="157">
        <f t="shared" si="66"/>
        <v>0</v>
      </c>
      <c r="L815" s="157">
        <f t="shared" si="68"/>
        <v>0</v>
      </c>
    </row>
    <row r="816" spans="1:12" ht="18.75" customHeight="1">
      <c r="A816" s="33">
        <v>21</v>
      </c>
      <c r="B816" s="36"/>
      <c r="C816" s="36"/>
      <c r="D816" s="517"/>
      <c r="E816" s="518"/>
      <c r="F816" s="518"/>
      <c r="G816" s="519"/>
      <c r="H816" s="37"/>
      <c r="I816" s="37"/>
      <c r="J816" s="156" t="str">
        <f t="shared" si="67"/>
        <v/>
      </c>
      <c r="K816" s="157">
        <f t="shared" si="66"/>
        <v>0</v>
      </c>
      <c r="L816" s="157">
        <f t="shared" si="68"/>
        <v>0</v>
      </c>
    </row>
    <row r="817" spans="1:12" ht="18.75" customHeight="1">
      <c r="A817" s="33">
        <v>22</v>
      </c>
      <c r="B817" s="36"/>
      <c r="C817" s="36"/>
      <c r="D817" s="517"/>
      <c r="E817" s="518"/>
      <c r="F817" s="518"/>
      <c r="G817" s="519"/>
      <c r="H817" s="37"/>
      <c r="I817" s="37"/>
      <c r="J817" s="156" t="str">
        <f t="shared" si="67"/>
        <v/>
      </c>
      <c r="K817" s="157">
        <f t="shared" si="66"/>
        <v>0</v>
      </c>
      <c r="L817" s="157">
        <f t="shared" si="68"/>
        <v>0</v>
      </c>
    </row>
    <row r="818" spans="1:12" ht="18.75" customHeight="1">
      <c r="A818" s="33">
        <v>23</v>
      </c>
      <c r="B818" s="36"/>
      <c r="C818" s="36"/>
      <c r="D818" s="517"/>
      <c r="E818" s="518"/>
      <c r="F818" s="518"/>
      <c r="G818" s="519"/>
      <c r="H818" s="37"/>
      <c r="I818" s="37"/>
      <c r="J818" s="156" t="str">
        <f t="shared" si="67"/>
        <v/>
      </c>
      <c r="K818" s="157">
        <f t="shared" si="66"/>
        <v>0</v>
      </c>
      <c r="L818" s="157">
        <f t="shared" si="68"/>
        <v>0</v>
      </c>
    </row>
    <row r="819" spans="1:12" ht="18.75" customHeight="1">
      <c r="A819" s="33">
        <v>24</v>
      </c>
      <c r="B819" s="36"/>
      <c r="C819" s="36"/>
      <c r="D819" s="517"/>
      <c r="E819" s="518"/>
      <c r="F819" s="518"/>
      <c r="G819" s="519"/>
      <c r="H819" s="38"/>
      <c r="I819" s="37"/>
      <c r="J819" s="156" t="str">
        <f t="shared" si="67"/>
        <v/>
      </c>
      <c r="K819" s="157">
        <f t="shared" si="66"/>
        <v>0</v>
      </c>
      <c r="L819" s="157">
        <f t="shared" si="68"/>
        <v>0</v>
      </c>
    </row>
    <row r="820" spans="1:12" ht="18.75" customHeight="1">
      <c r="A820" s="33">
        <v>25</v>
      </c>
      <c r="B820" s="36"/>
      <c r="C820" s="36"/>
      <c r="D820" s="517"/>
      <c r="E820" s="518"/>
      <c r="F820" s="518"/>
      <c r="G820" s="519"/>
      <c r="H820" s="38"/>
      <c r="I820" s="37"/>
      <c r="J820" s="156" t="str">
        <f t="shared" si="67"/>
        <v/>
      </c>
      <c r="K820" s="157">
        <f t="shared" si="66"/>
        <v>0</v>
      </c>
      <c r="L820" s="157">
        <f t="shared" si="68"/>
        <v>0</v>
      </c>
    </row>
    <row r="821" spans="1:12" ht="18.75" customHeight="1">
      <c r="A821" s="33">
        <v>26</v>
      </c>
      <c r="B821" s="36"/>
      <c r="C821" s="36"/>
      <c r="D821" s="517"/>
      <c r="E821" s="518"/>
      <c r="F821" s="518"/>
      <c r="G821" s="519"/>
      <c r="H821" s="38"/>
      <c r="I821" s="37"/>
      <c r="J821" s="156" t="str">
        <f t="shared" si="67"/>
        <v/>
      </c>
      <c r="K821" s="157">
        <f t="shared" si="66"/>
        <v>0</v>
      </c>
      <c r="L821" s="157">
        <f t="shared" si="68"/>
        <v>0</v>
      </c>
    </row>
    <row r="822" spans="1:12" ht="18.75" customHeight="1">
      <c r="A822" s="33">
        <v>27</v>
      </c>
      <c r="B822" s="36"/>
      <c r="C822" s="36"/>
      <c r="D822" s="517"/>
      <c r="E822" s="518"/>
      <c r="F822" s="518"/>
      <c r="G822" s="519"/>
      <c r="H822" s="38"/>
      <c r="I822" s="37"/>
      <c r="J822" s="156" t="str">
        <f t="shared" si="67"/>
        <v/>
      </c>
      <c r="K822" s="157">
        <f t="shared" si="66"/>
        <v>0</v>
      </c>
      <c r="L822" s="157">
        <f t="shared" si="68"/>
        <v>0</v>
      </c>
    </row>
    <row r="823" spans="1:12" ht="18.75" customHeight="1">
      <c r="A823" s="33">
        <v>28</v>
      </c>
      <c r="B823" s="36"/>
      <c r="C823" s="36"/>
      <c r="D823" s="517"/>
      <c r="E823" s="518"/>
      <c r="F823" s="518"/>
      <c r="G823" s="519"/>
      <c r="H823" s="38"/>
      <c r="I823" s="37"/>
      <c r="J823" s="156" t="str">
        <f t="shared" si="67"/>
        <v/>
      </c>
      <c r="K823" s="157">
        <f t="shared" si="66"/>
        <v>0</v>
      </c>
      <c r="L823" s="157">
        <f t="shared" si="68"/>
        <v>0</v>
      </c>
    </row>
    <row r="824" spans="1:12" ht="18.75" customHeight="1">
      <c r="A824" s="33">
        <v>29</v>
      </c>
      <c r="B824" s="36"/>
      <c r="C824" s="36"/>
      <c r="D824" s="517"/>
      <c r="E824" s="518"/>
      <c r="F824" s="518"/>
      <c r="G824" s="519"/>
      <c r="H824" s="38"/>
      <c r="I824" s="37"/>
      <c r="J824" s="156" t="str">
        <f t="shared" si="67"/>
        <v/>
      </c>
      <c r="K824" s="157">
        <f t="shared" si="66"/>
        <v>0</v>
      </c>
      <c r="L824" s="157">
        <f t="shared" si="68"/>
        <v>0</v>
      </c>
    </row>
    <row r="825" spans="1:12" ht="18.75" customHeight="1">
      <c r="A825" s="33">
        <v>30</v>
      </c>
      <c r="B825" s="36"/>
      <c r="C825" s="36"/>
      <c r="D825" s="517"/>
      <c r="E825" s="518"/>
      <c r="F825" s="518"/>
      <c r="G825" s="519"/>
      <c r="H825" s="37"/>
      <c r="I825" s="37"/>
      <c r="J825" s="156" t="str">
        <f t="shared" si="67"/>
        <v/>
      </c>
      <c r="K825" s="157">
        <f t="shared" si="66"/>
        <v>0</v>
      </c>
      <c r="L825" s="157">
        <f t="shared" si="68"/>
        <v>0</v>
      </c>
    </row>
    <row r="826" spans="1:12" ht="21.75" customHeight="1">
      <c r="A826" s="3"/>
      <c r="B826" s="4">
        <f>GİRİŞ!F32</f>
        <v>0</v>
      </c>
      <c r="C826" s="4"/>
      <c r="D826" s="4" t="s">
        <v>214</v>
      </c>
      <c r="E826" s="4"/>
      <c r="F826" s="4"/>
      <c r="G826" s="4"/>
      <c r="H826" s="6" t="s">
        <v>52</v>
      </c>
      <c r="I826" s="5">
        <f>SUM(I796:I825)</f>
        <v>0</v>
      </c>
      <c r="J826" s="156">
        <f>SUM(J796:J825)</f>
        <v>0</v>
      </c>
      <c r="K826" s="156">
        <f>SUM(K796:K825)</f>
        <v>0</v>
      </c>
      <c r="L826" s="158">
        <f>SUM(L796:L825)</f>
        <v>0</v>
      </c>
    </row>
    <row r="827" spans="1:12">
      <c r="I827" s="158">
        <f>(I826*80)/100</f>
        <v>0</v>
      </c>
      <c r="J827" s="156"/>
      <c r="K827" s="156"/>
      <c r="L827" s="158"/>
    </row>
    <row r="828" spans="1:12">
      <c r="J828" s="158"/>
      <c r="K828" s="158"/>
      <c r="L828" s="158"/>
    </row>
    <row r="829" spans="1:12" ht="33" customHeight="1">
      <c r="A829" s="31"/>
      <c r="B829" s="32"/>
      <c r="C829" s="6">
        <f>B832</f>
        <v>0</v>
      </c>
      <c r="D829" s="257" t="s">
        <v>51</v>
      </c>
      <c r="E829" s="516">
        <f>GİRİŞ!I33</f>
        <v>0</v>
      </c>
      <c r="F829" s="516"/>
      <c r="G829" s="516"/>
      <c r="H829" s="258" t="s">
        <v>208</v>
      </c>
      <c r="I829" s="259"/>
      <c r="J829" s="158"/>
      <c r="K829" s="158"/>
      <c r="L829" s="158"/>
    </row>
    <row r="830" spans="1:12" ht="17.25" customHeight="1">
      <c r="A830" s="529" t="s">
        <v>49</v>
      </c>
      <c r="B830" s="529"/>
      <c r="C830" s="529"/>
      <c r="D830" s="529"/>
      <c r="E830" s="523">
        <f>GİRİŞ!H33</f>
        <v>0</v>
      </c>
      <c r="F830" s="524"/>
      <c r="G830" s="524"/>
      <c r="H830" s="524"/>
      <c r="I830" s="525"/>
      <c r="J830" s="158"/>
      <c r="K830" s="158"/>
      <c r="L830" s="158"/>
    </row>
    <row r="831" spans="1:12" ht="32.25" customHeight="1">
      <c r="A831" s="34" t="s">
        <v>48</v>
      </c>
      <c r="B831" s="34" t="s">
        <v>46</v>
      </c>
      <c r="C831" s="35" t="s">
        <v>12</v>
      </c>
      <c r="D831" s="526" t="s">
        <v>8</v>
      </c>
      <c r="E831" s="527"/>
      <c r="F831" s="527"/>
      <c r="G831" s="528"/>
      <c r="H831" s="34" t="s">
        <v>47</v>
      </c>
      <c r="I831" s="34" t="s">
        <v>38</v>
      </c>
      <c r="J831" s="158"/>
      <c r="K831" s="158"/>
      <c r="L831" s="158"/>
    </row>
    <row r="832" spans="1:12" ht="18.75" customHeight="1">
      <c r="A832" s="33">
        <v>1</v>
      </c>
      <c r="B832" s="33">
        <f>GİRİŞ!E33</f>
        <v>0</v>
      </c>
      <c r="C832" s="36"/>
      <c r="D832" s="517"/>
      <c r="E832" s="518"/>
      <c r="F832" s="518"/>
      <c r="G832" s="519"/>
      <c r="H832" s="147"/>
      <c r="I832" s="37"/>
      <c r="J832" s="156" t="str">
        <f>IF(D832="","",1)</f>
        <v/>
      </c>
      <c r="K832" s="157">
        <f t="shared" ref="K832:K861" si="69">IF(H832="KONTENJAN",1,0)</f>
        <v>0</v>
      </c>
      <c r="L832" s="157">
        <f>IF(H832="İNDİRİMLİ",1,0)</f>
        <v>0</v>
      </c>
    </row>
    <row r="833" spans="1:12" ht="18.75" customHeight="1">
      <c r="A833" s="33">
        <v>2</v>
      </c>
      <c r="B833" s="36"/>
      <c r="C833" s="36"/>
      <c r="D833" s="517"/>
      <c r="E833" s="518"/>
      <c r="F833" s="518"/>
      <c r="G833" s="519"/>
      <c r="H833" s="37"/>
      <c r="I833" s="37"/>
      <c r="J833" s="156" t="str">
        <f t="shared" ref="J833:J861" si="70">IF(D833="","",1)</f>
        <v/>
      </c>
      <c r="K833" s="157">
        <f t="shared" si="69"/>
        <v>0</v>
      </c>
      <c r="L833" s="157">
        <f t="shared" ref="L833:L861" si="71">IF(H833="İNDİRİMLİ",1,0)</f>
        <v>0</v>
      </c>
    </row>
    <row r="834" spans="1:12" ht="18.75" customHeight="1">
      <c r="A834" s="33">
        <v>3</v>
      </c>
      <c r="B834" s="36"/>
      <c r="C834" s="36"/>
      <c r="D834" s="517"/>
      <c r="E834" s="518"/>
      <c r="F834" s="518"/>
      <c r="G834" s="519"/>
      <c r="H834" s="37"/>
      <c r="I834" s="37"/>
      <c r="J834" s="156" t="str">
        <f t="shared" si="70"/>
        <v/>
      </c>
      <c r="K834" s="157">
        <f t="shared" si="69"/>
        <v>0</v>
      </c>
      <c r="L834" s="157">
        <f t="shared" si="71"/>
        <v>0</v>
      </c>
    </row>
    <row r="835" spans="1:12" ht="18.75" customHeight="1">
      <c r="A835" s="33">
        <v>4</v>
      </c>
      <c r="B835" s="36"/>
      <c r="C835" s="36"/>
      <c r="D835" s="517"/>
      <c r="E835" s="518"/>
      <c r="F835" s="518"/>
      <c r="G835" s="519"/>
      <c r="H835" s="37"/>
      <c r="I835" s="37"/>
      <c r="J835" s="156" t="str">
        <f t="shared" si="70"/>
        <v/>
      </c>
      <c r="K835" s="157">
        <f t="shared" si="69"/>
        <v>0</v>
      </c>
      <c r="L835" s="157">
        <f t="shared" si="71"/>
        <v>0</v>
      </c>
    </row>
    <row r="836" spans="1:12" ht="18.75" customHeight="1">
      <c r="A836" s="33">
        <v>5</v>
      </c>
      <c r="B836" s="36"/>
      <c r="C836" s="36"/>
      <c r="D836" s="517"/>
      <c r="E836" s="518"/>
      <c r="F836" s="518"/>
      <c r="G836" s="519"/>
      <c r="H836" s="37"/>
      <c r="I836" s="37"/>
      <c r="J836" s="156" t="str">
        <f t="shared" si="70"/>
        <v/>
      </c>
      <c r="K836" s="157">
        <f t="shared" si="69"/>
        <v>0</v>
      </c>
      <c r="L836" s="157">
        <f t="shared" si="71"/>
        <v>0</v>
      </c>
    </row>
    <row r="837" spans="1:12" ht="18.75" customHeight="1">
      <c r="A837" s="33">
        <v>6</v>
      </c>
      <c r="B837" s="36"/>
      <c r="C837" s="36"/>
      <c r="D837" s="517"/>
      <c r="E837" s="518"/>
      <c r="F837" s="518"/>
      <c r="G837" s="519"/>
      <c r="H837" s="37"/>
      <c r="I837" s="37"/>
      <c r="J837" s="156" t="str">
        <f t="shared" si="70"/>
        <v/>
      </c>
      <c r="K837" s="157">
        <f t="shared" si="69"/>
        <v>0</v>
      </c>
      <c r="L837" s="157">
        <f t="shared" si="71"/>
        <v>0</v>
      </c>
    </row>
    <row r="838" spans="1:12" ht="18.75" customHeight="1">
      <c r="A838" s="33">
        <v>7</v>
      </c>
      <c r="B838" s="36"/>
      <c r="C838" s="36"/>
      <c r="D838" s="517"/>
      <c r="E838" s="518"/>
      <c r="F838" s="518"/>
      <c r="G838" s="519"/>
      <c r="H838" s="37"/>
      <c r="I838" s="37"/>
      <c r="J838" s="156" t="str">
        <f t="shared" si="70"/>
        <v/>
      </c>
      <c r="K838" s="157">
        <f t="shared" si="69"/>
        <v>0</v>
      </c>
      <c r="L838" s="157">
        <f t="shared" si="71"/>
        <v>0</v>
      </c>
    </row>
    <row r="839" spans="1:12" ht="18.75" customHeight="1">
      <c r="A839" s="33">
        <v>8</v>
      </c>
      <c r="B839" s="36"/>
      <c r="C839" s="36"/>
      <c r="D839" s="517"/>
      <c r="E839" s="518"/>
      <c r="F839" s="518"/>
      <c r="G839" s="519"/>
      <c r="H839" s="37"/>
      <c r="I839" s="37"/>
      <c r="J839" s="156" t="str">
        <f t="shared" si="70"/>
        <v/>
      </c>
      <c r="K839" s="157">
        <f t="shared" si="69"/>
        <v>0</v>
      </c>
      <c r="L839" s="157">
        <f t="shared" si="71"/>
        <v>0</v>
      </c>
    </row>
    <row r="840" spans="1:12" ht="18.75" customHeight="1">
      <c r="A840" s="33">
        <v>9</v>
      </c>
      <c r="B840" s="36"/>
      <c r="C840" s="36"/>
      <c r="D840" s="517"/>
      <c r="E840" s="518"/>
      <c r="F840" s="518"/>
      <c r="G840" s="519"/>
      <c r="H840" s="37"/>
      <c r="I840" s="37"/>
      <c r="J840" s="156" t="str">
        <f t="shared" si="70"/>
        <v/>
      </c>
      <c r="K840" s="157">
        <f t="shared" si="69"/>
        <v>0</v>
      </c>
      <c r="L840" s="157">
        <f t="shared" si="71"/>
        <v>0</v>
      </c>
    </row>
    <row r="841" spans="1:12" ht="18.75" customHeight="1">
      <c r="A841" s="33">
        <v>10</v>
      </c>
      <c r="B841" s="36"/>
      <c r="C841" s="36"/>
      <c r="D841" s="517"/>
      <c r="E841" s="518"/>
      <c r="F841" s="518"/>
      <c r="G841" s="519"/>
      <c r="H841" s="37"/>
      <c r="I841" s="37"/>
      <c r="J841" s="156" t="str">
        <f t="shared" si="70"/>
        <v/>
      </c>
      <c r="K841" s="157">
        <f t="shared" si="69"/>
        <v>0</v>
      </c>
      <c r="L841" s="157">
        <f t="shared" si="71"/>
        <v>0</v>
      </c>
    </row>
    <row r="842" spans="1:12" ht="18.75" customHeight="1">
      <c r="A842" s="33">
        <v>11</v>
      </c>
      <c r="B842" s="36"/>
      <c r="C842" s="36"/>
      <c r="D842" s="517"/>
      <c r="E842" s="518"/>
      <c r="F842" s="518"/>
      <c r="G842" s="519"/>
      <c r="H842" s="37"/>
      <c r="I842" s="37"/>
      <c r="J842" s="156" t="str">
        <f t="shared" si="70"/>
        <v/>
      </c>
      <c r="K842" s="157">
        <f t="shared" si="69"/>
        <v>0</v>
      </c>
      <c r="L842" s="157">
        <f t="shared" si="71"/>
        <v>0</v>
      </c>
    </row>
    <row r="843" spans="1:12" ht="18.75" customHeight="1">
      <c r="A843" s="33">
        <v>12</v>
      </c>
      <c r="B843" s="36"/>
      <c r="C843" s="36"/>
      <c r="D843" s="517"/>
      <c r="E843" s="518"/>
      <c r="F843" s="518"/>
      <c r="G843" s="519"/>
      <c r="H843" s="37"/>
      <c r="I843" s="37"/>
      <c r="J843" s="156" t="str">
        <f t="shared" si="70"/>
        <v/>
      </c>
      <c r="K843" s="157">
        <f t="shared" si="69"/>
        <v>0</v>
      </c>
      <c r="L843" s="157">
        <f t="shared" si="71"/>
        <v>0</v>
      </c>
    </row>
    <row r="844" spans="1:12" ht="18.75" customHeight="1">
      <c r="A844" s="33">
        <v>13</v>
      </c>
      <c r="B844" s="36"/>
      <c r="C844" s="36"/>
      <c r="D844" s="517"/>
      <c r="E844" s="518"/>
      <c r="F844" s="518"/>
      <c r="G844" s="519"/>
      <c r="H844" s="37"/>
      <c r="I844" s="37"/>
      <c r="J844" s="156" t="str">
        <f t="shared" si="70"/>
        <v/>
      </c>
      <c r="K844" s="157">
        <f t="shared" si="69"/>
        <v>0</v>
      </c>
      <c r="L844" s="157">
        <f t="shared" si="71"/>
        <v>0</v>
      </c>
    </row>
    <row r="845" spans="1:12" ht="18.75" customHeight="1">
      <c r="A845" s="33">
        <v>14</v>
      </c>
      <c r="B845" s="36"/>
      <c r="C845" s="36"/>
      <c r="D845" s="517"/>
      <c r="E845" s="518"/>
      <c r="F845" s="518"/>
      <c r="G845" s="519"/>
      <c r="H845" s="37"/>
      <c r="I845" s="37"/>
      <c r="J845" s="156" t="str">
        <f t="shared" si="70"/>
        <v/>
      </c>
      <c r="K845" s="157">
        <f t="shared" si="69"/>
        <v>0</v>
      </c>
      <c r="L845" s="157">
        <f t="shared" si="71"/>
        <v>0</v>
      </c>
    </row>
    <row r="846" spans="1:12" ht="18.75" customHeight="1">
      <c r="A846" s="33">
        <v>15</v>
      </c>
      <c r="B846" s="36"/>
      <c r="C846" s="36"/>
      <c r="D846" s="517"/>
      <c r="E846" s="518"/>
      <c r="F846" s="518"/>
      <c r="G846" s="519"/>
      <c r="H846" s="37"/>
      <c r="I846" s="37"/>
      <c r="J846" s="156" t="str">
        <f t="shared" si="70"/>
        <v/>
      </c>
      <c r="K846" s="157">
        <f t="shared" si="69"/>
        <v>0</v>
      </c>
      <c r="L846" s="157">
        <f t="shared" si="71"/>
        <v>0</v>
      </c>
    </row>
    <row r="847" spans="1:12" ht="18.75" customHeight="1">
      <c r="A847" s="33">
        <v>16</v>
      </c>
      <c r="B847" s="36"/>
      <c r="C847" s="36"/>
      <c r="D847" s="517"/>
      <c r="E847" s="518"/>
      <c r="F847" s="518"/>
      <c r="G847" s="519"/>
      <c r="H847" s="37"/>
      <c r="I847" s="37"/>
      <c r="J847" s="156" t="str">
        <f t="shared" si="70"/>
        <v/>
      </c>
      <c r="K847" s="157">
        <f t="shared" si="69"/>
        <v>0</v>
      </c>
      <c r="L847" s="157">
        <f t="shared" si="71"/>
        <v>0</v>
      </c>
    </row>
    <row r="848" spans="1:12" ht="18.75" customHeight="1">
      <c r="A848" s="33">
        <v>17</v>
      </c>
      <c r="B848" s="36"/>
      <c r="C848" s="36"/>
      <c r="D848" s="517"/>
      <c r="E848" s="518"/>
      <c r="F848" s="518"/>
      <c r="G848" s="519"/>
      <c r="H848" s="37"/>
      <c r="I848" s="37"/>
      <c r="J848" s="156" t="str">
        <f t="shared" si="70"/>
        <v/>
      </c>
      <c r="K848" s="157">
        <f t="shared" si="69"/>
        <v>0</v>
      </c>
      <c r="L848" s="157">
        <f t="shared" si="71"/>
        <v>0</v>
      </c>
    </row>
    <row r="849" spans="1:12" ht="18.75" customHeight="1">
      <c r="A849" s="33">
        <v>18</v>
      </c>
      <c r="B849" s="36"/>
      <c r="C849" s="36"/>
      <c r="D849" s="517"/>
      <c r="E849" s="518"/>
      <c r="F849" s="518"/>
      <c r="G849" s="519"/>
      <c r="H849" s="37"/>
      <c r="I849" s="37"/>
      <c r="J849" s="156" t="str">
        <f t="shared" si="70"/>
        <v/>
      </c>
      <c r="K849" s="157">
        <f t="shared" si="69"/>
        <v>0</v>
      </c>
      <c r="L849" s="157">
        <f t="shared" si="71"/>
        <v>0</v>
      </c>
    </row>
    <row r="850" spans="1:12" ht="18.75" customHeight="1">
      <c r="A850" s="33">
        <v>19</v>
      </c>
      <c r="B850" s="36"/>
      <c r="C850" s="36"/>
      <c r="D850" s="517"/>
      <c r="E850" s="518"/>
      <c r="F850" s="518"/>
      <c r="G850" s="519"/>
      <c r="H850" s="37"/>
      <c r="I850" s="37"/>
      <c r="J850" s="156" t="str">
        <f t="shared" si="70"/>
        <v/>
      </c>
      <c r="K850" s="157">
        <f t="shared" si="69"/>
        <v>0</v>
      </c>
      <c r="L850" s="157">
        <f t="shared" si="71"/>
        <v>0</v>
      </c>
    </row>
    <row r="851" spans="1:12" ht="18.75" customHeight="1">
      <c r="A851" s="33">
        <v>20</v>
      </c>
      <c r="B851" s="36"/>
      <c r="C851" s="36"/>
      <c r="D851" s="517"/>
      <c r="E851" s="518"/>
      <c r="F851" s="518"/>
      <c r="G851" s="519"/>
      <c r="H851" s="37"/>
      <c r="I851" s="37"/>
      <c r="J851" s="156" t="str">
        <f t="shared" si="70"/>
        <v/>
      </c>
      <c r="K851" s="157">
        <f t="shared" si="69"/>
        <v>0</v>
      </c>
      <c r="L851" s="157">
        <f t="shared" si="71"/>
        <v>0</v>
      </c>
    </row>
    <row r="852" spans="1:12" ht="18.75" customHeight="1">
      <c r="A852" s="33">
        <v>21</v>
      </c>
      <c r="B852" s="36"/>
      <c r="C852" s="36"/>
      <c r="D852" s="517"/>
      <c r="E852" s="518"/>
      <c r="F852" s="518"/>
      <c r="G852" s="519"/>
      <c r="H852" s="37"/>
      <c r="I852" s="37"/>
      <c r="J852" s="156" t="str">
        <f t="shared" si="70"/>
        <v/>
      </c>
      <c r="K852" s="157">
        <f t="shared" si="69"/>
        <v>0</v>
      </c>
      <c r="L852" s="157">
        <f t="shared" si="71"/>
        <v>0</v>
      </c>
    </row>
    <row r="853" spans="1:12" ht="18.75" customHeight="1">
      <c r="A853" s="33">
        <v>22</v>
      </c>
      <c r="B853" s="36"/>
      <c r="C853" s="36"/>
      <c r="D853" s="517"/>
      <c r="E853" s="518"/>
      <c r="F853" s="518"/>
      <c r="G853" s="519"/>
      <c r="H853" s="37"/>
      <c r="I853" s="37"/>
      <c r="J853" s="156" t="str">
        <f t="shared" si="70"/>
        <v/>
      </c>
      <c r="K853" s="157">
        <f t="shared" si="69"/>
        <v>0</v>
      </c>
      <c r="L853" s="157">
        <f t="shared" si="71"/>
        <v>0</v>
      </c>
    </row>
    <row r="854" spans="1:12" ht="18.75" customHeight="1">
      <c r="A854" s="33">
        <v>23</v>
      </c>
      <c r="B854" s="36"/>
      <c r="C854" s="36"/>
      <c r="D854" s="517"/>
      <c r="E854" s="518"/>
      <c r="F854" s="518"/>
      <c r="G854" s="519"/>
      <c r="H854" s="37"/>
      <c r="I854" s="37"/>
      <c r="J854" s="156" t="str">
        <f t="shared" si="70"/>
        <v/>
      </c>
      <c r="K854" s="157">
        <f t="shared" si="69"/>
        <v>0</v>
      </c>
      <c r="L854" s="157">
        <f t="shared" si="71"/>
        <v>0</v>
      </c>
    </row>
    <row r="855" spans="1:12" ht="18.75" customHeight="1">
      <c r="A855" s="33">
        <v>24</v>
      </c>
      <c r="B855" s="36"/>
      <c r="C855" s="36"/>
      <c r="D855" s="517"/>
      <c r="E855" s="518"/>
      <c r="F855" s="518"/>
      <c r="G855" s="519"/>
      <c r="H855" s="38"/>
      <c r="I855" s="37"/>
      <c r="J855" s="156" t="str">
        <f t="shared" si="70"/>
        <v/>
      </c>
      <c r="K855" s="157">
        <f t="shared" si="69"/>
        <v>0</v>
      </c>
      <c r="L855" s="157">
        <f t="shared" si="71"/>
        <v>0</v>
      </c>
    </row>
    <row r="856" spans="1:12" ht="18.75" customHeight="1">
      <c r="A856" s="33">
        <v>25</v>
      </c>
      <c r="B856" s="36"/>
      <c r="C856" s="36"/>
      <c r="D856" s="517"/>
      <c r="E856" s="518"/>
      <c r="F856" s="518"/>
      <c r="G856" s="519"/>
      <c r="H856" s="38"/>
      <c r="I856" s="37"/>
      <c r="J856" s="156" t="str">
        <f t="shared" si="70"/>
        <v/>
      </c>
      <c r="K856" s="157">
        <f t="shared" si="69"/>
        <v>0</v>
      </c>
      <c r="L856" s="157">
        <f t="shared" si="71"/>
        <v>0</v>
      </c>
    </row>
    <row r="857" spans="1:12" ht="18.75" customHeight="1">
      <c r="A857" s="33">
        <v>26</v>
      </c>
      <c r="B857" s="36"/>
      <c r="C857" s="36"/>
      <c r="D857" s="517"/>
      <c r="E857" s="518"/>
      <c r="F857" s="518"/>
      <c r="G857" s="519"/>
      <c r="H857" s="38"/>
      <c r="I857" s="37"/>
      <c r="J857" s="156" t="str">
        <f t="shared" si="70"/>
        <v/>
      </c>
      <c r="K857" s="157">
        <f t="shared" si="69"/>
        <v>0</v>
      </c>
      <c r="L857" s="157">
        <f t="shared" si="71"/>
        <v>0</v>
      </c>
    </row>
    <row r="858" spans="1:12" ht="18.75" customHeight="1">
      <c r="A858" s="33">
        <v>27</v>
      </c>
      <c r="B858" s="36"/>
      <c r="C858" s="36"/>
      <c r="D858" s="517"/>
      <c r="E858" s="518"/>
      <c r="F858" s="518"/>
      <c r="G858" s="519"/>
      <c r="H858" s="38"/>
      <c r="I858" s="37"/>
      <c r="J858" s="156" t="str">
        <f t="shared" si="70"/>
        <v/>
      </c>
      <c r="K858" s="157">
        <f t="shared" si="69"/>
        <v>0</v>
      </c>
      <c r="L858" s="157">
        <f t="shared" si="71"/>
        <v>0</v>
      </c>
    </row>
    <row r="859" spans="1:12" ht="18.75" customHeight="1">
      <c r="A859" s="33">
        <v>28</v>
      </c>
      <c r="B859" s="36"/>
      <c r="C859" s="36"/>
      <c r="D859" s="517"/>
      <c r="E859" s="518"/>
      <c r="F859" s="518"/>
      <c r="G859" s="519"/>
      <c r="H859" s="38"/>
      <c r="I859" s="37"/>
      <c r="J859" s="156" t="str">
        <f t="shared" si="70"/>
        <v/>
      </c>
      <c r="K859" s="157">
        <f t="shared" si="69"/>
        <v>0</v>
      </c>
      <c r="L859" s="157">
        <f t="shared" si="71"/>
        <v>0</v>
      </c>
    </row>
    <row r="860" spans="1:12" ht="18.75" customHeight="1">
      <c r="A860" s="33">
        <v>29</v>
      </c>
      <c r="B860" s="36"/>
      <c r="C860" s="36"/>
      <c r="D860" s="517"/>
      <c r="E860" s="518"/>
      <c r="F860" s="518"/>
      <c r="G860" s="519"/>
      <c r="H860" s="38"/>
      <c r="I860" s="37"/>
      <c r="J860" s="156" t="str">
        <f t="shared" si="70"/>
        <v/>
      </c>
      <c r="K860" s="157">
        <f t="shared" si="69"/>
        <v>0</v>
      </c>
      <c r="L860" s="157">
        <f t="shared" si="71"/>
        <v>0</v>
      </c>
    </row>
    <row r="861" spans="1:12" ht="18.75" customHeight="1">
      <c r="A861" s="33">
        <v>30</v>
      </c>
      <c r="B861" s="36"/>
      <c r="C861" s="36"/>
      <c r="D861" s="517"/>
      <c r="E861" s="518"/>
      <c r="F861" s="518"/>
      <c r="G861" s="519"/>
      <c r="H861" s="37"/>
      <c r="I861" s="37"/>
      <c r="J861" s="156" t="str">
        <f t="shared" si="70"/>
        <v/>
      </c>
      <c r="K861" s="157">
        <f t="shared" si="69"/>
        <v>0</v>
      </c>
      <c r="L861" s="157">
        <f t="shared" si="71"/>
        <v>0</v>
      </c>
    </row>
    <row r="862" spans="1:12" ht="21.75" customHeight="1">
      <c r="A862" s="3"/>
      <c r="B862" s="4">
        <f>GİRİŞ!F33</f>
        <v>0</v>
      </c>
      <c r="C862" s="4"/>
      <c r="D862" s="4" t="s">
        <v>214</v>
      </c>
      <c r="E862" s="4"/>
      <c r="F862" s="4"/>
      <c r="G862" s="4"/>
      <c r="H862" s="6" t="s">
        <v>52</v>
      </c>
      <c r="I862" s="5">
        <f>SUM(I832:I861)</f>
        <v>0</v>
      </c>
      <c r="J862" s="156">
        <f>SUM(J832:J861)</f>
        <v>0</v>
      </c>
      <c r="K862" s="156">
        <f>SUM(K832:K861)</f>
        <v>0</v>
      </c>
      <c r="L862" s="158">
        <f>SUM(L832:L861)</f>
        <v>0</v>
      </c>
    </row>
    <row r="863" spans="1:12">
      <c r="I863" s="158">
        <f>(I862*80)/100</f>
        <v>0</v>
      </c>
      <c r="J863" s="156"/>
      <c r="K863" s="156"/>
      <c r="L863" s="158"/>
    </row>
    <row r="864" spans="1:12">
      <c r="J864" s="158"/>
      <c r="K864" s="158"/>
      <c r="L864" s="158"/>
    </row>
    <row r="865" spans="1:12" ht="33" customHeight="1">
      <c r="A865" s="31"/>
      <c r="B865" s="32"/>
      <c r="C865" s="6">
        <f>B868</f>
        <v>0</v>
      </c>
      <c r="D865" s="257" t="s">
        <v>51</v>
      </c>
      <c r="E865" s="516">
        <f>GİRİŞ!I34</f>
        <v>0</v>
      </c>
      <c r="F865" s="516"/>
      <c r="G865" s="516"/>
      <c r="H865" s="258" t="s">
        <v>208</v>
      </c>
      <c r="I865" s="259"/>
      <c r="J865" s="158"/>
      <c r="K865" s="158"/>
      <c r="L865" s="158"/>
    </row>
    <row r="866" spans="1:12" ht="17.25" customHeight="1">
      <c r="A866" s="529" t="s">
        <v>49</v>
      </c>
      <c r="B866" s="529"/>
      <c r="C866" s="529"/>
      <c r="D866" s="529"/>
      <c r="E866" s="523">
        <f>GİRİŞ!H34</f>
        <v>0</v>
      </c>
      <c r="F866" s="524"/>
      <c r="G866" s="524"/>
      <c r="H866" s="524"/>
      <c r="I866" s="525"/>
      <c r="J866" s="158"/>
      <c r="K866" s="158"/>
      <c r="L866" s="158"/>
    </row>
    <row r="867" spans="1:12" ht="32.25" customHeight="1">
      <c r="A867" s="34" t="s">
        <v>48</v>
      </c>
      <c r="B867" s="34" t="s">
        <v>46</v>
      </c>
      <c r="C867" s="35" t="s">
        <v>12</v>
      </c>
      <c r="D867" s="526" t="s">
        <v>8</v>
      </c>
      <c r="E867" s="527"/>
      <c r="F867" s="527"/>
      <c r="G867" s="528"/>
      <c r="H867" s="34" t="s">
        <v>47</v>
      </c>
      <c r="I867" s="34" t="s">
        <v>38</v>
      </c>
      <c r="J867" s="158"/>
      <c r="K867" s="158"/>
      <c r="L867" s="158"/>
    </row>
    <row r="868" spans="1:12" ht="18.75" customHeight="1">
      <c r="A868" s="33">
        <v>1</v>
      </c>
      <c r="B868" s="33">
        <f>GİRİŞ!E34</f>
        <v>0</v>
      </c>
      <c r="C868" s="36"/>
      <c r="D868" s="517"/>
      <c r="E868" s="518"/>
      <c r="F868" s="518"/>
      <c r="G868" s="519"/>
      <c r="H868" s="147"/>
      <c r="I868" s="37"/>
      <c r="J868" s="156" t="str">
        <f>IF(D868="","",1)</f>
        <v/>
      </c>
      <c r="K868" s="157">
        <f t="shared" ref="K868:K897" si="72">IF(H868="KONTENJAN",1,0)</f>
        <v>0</v>
      </c>
      <c r="L868" s="157">
        <f>IF(H868="İNDİRİMLİ",1,0)</f>
        <v>0</v>
      </c>
    </row>
    <row r="869" spans="1:12" ht="18.75" customHeight="1">
      <c r="A869" s="33">
        <v>2</v>
      </c>
      <c r="B869" s="36"/>
      <c r="C869" s="36"/>
      <c r="D869" s="517"/>
      <c r="E869" s="518"/>
      <c r="F869" s="518"/>
      <c r="G869" s="519"/>
      <c r="H869" s="37"/>
      <c r="I869" s="37"/>
      <c r="J869" s="156" t="str">
        <f t="shared" ref="J869:J897" si="73">IF(D869="","",1)</f>
        <v/>
      </c>
      <c r="K869" s="157">
        <f t="shared" si="72"/>
        <v>0</v>
      </c>
      <c r="L869" s="157">
        <f t="shared" ref="L869:L897" si="74">IF(H869="İNDİRİMLİ",1,0)</f>
        <v>0</v>
      </c>
    </row>
    <row r="870" spans="1:12" ht="18.75" customHeight="1">
      <c r="A870" s="33">
        <v>3</v>
      </c>
      <c r="B870" s="36"/>
      <c r="C870" s="36"/>
      <c r="D870" s="517"/>
      <c r="E870" s="518"/>
      <c r="F870" s="518"/>
      <c r="G870" s="519"/>
      <c r="H870" s="37"/>
      <c r="I870" s="37"/>
      <c r="J870" s="156" t="str">
        <f t="shared" si="73"/>
        <v/>
      </c>
      <c r="K870" s="157">
        <f t="shared" si="72"/>
        <v>0</v>
      </c>
      <c r="L870" s="157">
        <f t="shared" si="74"/>
        <v>0</v>
      </c>
    </row>
    <row r="871" spans="1:12" ht="18.75" customHeight="1">
      <c r="A871" s="33">
        <v>4</v>
      </c>
      <c r="B871" s="36"/>
      <c r="C871" s="36"/>
      <c r="D871" s="517"/>
      <c r="E871" s="518"/>
      <c r="F871" s="518"/>
      <c r="G871" s="519"/>
      <c r="H871" s="37"/>
      <c r="I871" s="37"/>
      <c r="J871" s="156" t="str">
        <f t="shared" si="73"/>
        <v/>
      </c>
      <c r="K871" s="157">
        <f t="shared" si="72"/>
        <v>0</v>
      </c>
      <c r="L871" s="157">
        <f t="shared" si="74"/>
        <v>0</v>
      </c>
    </row>
    <row r="872" spans="1:12" ht="18.75" customHeight="1">
      <c r="A872" s="33">
        <v>5</v>
      </c>
      <c r="B872" s="36"/>
      <c r="C872" s="36"/>
      <c r="D872" s="517"/>
      <c r="E872" s="518"/>
      <c r="F872" s="518"/>
      <c r="G872" s="519"/>
      <c r="H872" s="37"/>
      <c r="I872" s="37"/>
      <c r="J872" s="156" t="str">
        <f t="shared" si="73"/>
        <v/>
      </c>
      <c r="K872" s="157">
        <f t="shared" si="72"/>
        <v>0</v>
      </c>
      <c r="L872" s="157">
        <f t="shared" si="74"/>
        <v>0</v>
      </c>
    </row>
    <row r="873" spans="1:12" ht="18.75" customHeight="1">
      <c r="A873" s="33">
        <v>6</v>
      </c>
      <c r="B873" s="36"/>
      <c r="C873" s="36"/>
      <c r="D873" s="517"/>
      <c r="E873" s="518"/>
      <c r="F873" s="518"/>
      <c r="G873" s="519"/>
      <c r="H873" s="37"/>
      <c r="I873" s="37"/>
      <c r="J873" s="156" t="str">
        <f t="shared" si="73"/>
        <v/>
      </c>
      <c r="K873" s="157">
        <f t="shared" si="72"/>
        <v>0</v>
      </c>
      <c r="L873" s="157">
        <f t="shared" si="74"/>
        <v>0</v>
      </c>
    </row>
    <row r="874" spans="1:12" ht="18.75" customHeight="1">
      <c r="A874" s="33">
        <v>7</v>
      </c>
      <c r="B874" s="36"/>
      <c r="C874" s="36"/>
      <c r="D874" s="517"/>
      <c r="E874" s="518"/>
      <c r="F874" s="518"/>
      <c r="G874" s="519"/>
      <c r="H874" s="37"/>
      <c r="I874" s="37"/>
      <c r="J874" s="156" t="str">
        <f t="shared" si="73"/>
        <v/>
      </c>
      <c r="K874" s="157">
        <f t="shared" si="72"/>
        <v>0</v>
      </c>
      <c r="L874" s="157">
        <f t="shared" si="74"/>
        <v>0</v>
      </c>
    </row>
    <row r="875" spans="1:12" ht="18.75" customHeight="1">
      <c r="A875" s="33">
        <v>8</v>
      </c>
      <c r="B875" s="36"/>
      <c r="C875" s="36"/>
      <c r="D875" s="517"/>
      <c r="E875" s="518"/>
      <c r="F875" s="518"/>
      <c r="G875" s="519"/>
      <c r="H875" s="37"/>
      <c r="I875" s="37"/>
      <c r="J875" s="156" t="str">
        <f t="shared" si="73"/>
        <v/>
      </c>
      <c r="K875" s="157">
        <f t="shared" si="72"/>
        <v>0</v>
      </c>
      <c r="L875" s="157">
        <f t="shared" si="74"/>
        <v>0</v>
      </c>
    </row>
    <row r="876" spans="1:12" ht="18.75" customHeight="1">
      <c r="A876" s="33">
        <v>9</v>
      </c>
      <c r="B876" s="36"/>
      <c r="C876" s="36"/>
      <c r="D876" s="517"/>
      <c r="E876" s="518"/>
      <c r="F876" s="518"/>
      <c r="G876" s="519"/>
      <c r="H876" s="37"/>
      <c r="I876" s="37"/>
      <c r="J876" s="156" t="str">
        <f t="shared" si="73"/>
        <v/>
      </c>
      <c r="K876" s="157">
        <f t="shared" si="72"/>
        <v>0</v>
      </c>
      <c r="L876" s="157">
        <f t="shared" si="74"/>
        <v>0</v>
      </c>
    </row>
    <row r="877" spans="1:12" ht="18.75" customHeight="1">
      <c r="A877" s="33">
        <v>10</v>
      </c>
      <c r="B877" s="36"/>
      <c r="C877" s="36"/>
      <c r="D877" s="517"/>
      <c r="E877" s="518"/>
      <c r="F877" s="518"/>
      <c r="G877" s="519"/>
      <c r="H877" s="37"/>
      <c r="I877" s="37"/>
      <c r="J877" s="156" t="str">
        <f t="shared" si="73"/>
        <v/>
      </c>
      <c r="K877" s="157">
        <f t="shared" si="72"/>
        <v>0</v>
      </c>
      <c r="L877" s="157">
        <f t="shared" si="74"/>
        <v>0</v>
      </c>
    </row>
    <row r="878" spans="1:12" ht="18.75" customHeight="1">
      <c r="A878" s="33">
        <v>11</v>
      </c>
      <c r="B878" s="36"/>
      <c r="C878" s="36"/>
      <c r="D878" s="517"/>
      <c r="E878" s="518"/>
      <c r="F878" s="518"/>
      <c r="G878" s="519"/>
      <c r="H878" s="37"/>
      <c r="I878" s="37"/>
      <c r="J878" s="156" t="str">
        <f t="shared" si="73"/>
        <v/>
      </c>
      <c r="K878" s="157">
        <f t="shared" si="72"/>
        <v>0</v>
      </c>
      <c r="L878" s="157">
        <f t="shared" si="74"/>
        <v>0</v>
      </c>
    </row>
    <row r="879" spans="1:12" ht="18.75" customHeight="1">
      <c r="A879" s="33">
        <v>12</v>
      </c>
      <c r="B879" s="36"/>
      <c r="C879" s="36"/>
      <c r="D879" s="517"/>
      <c r="E879" s="518"/>
      <c r="F879" s="518"/>
      <c r="G879" s="519"/>
      <c r="H879" s="37"/>
      <c r="I879" s="37"/>
      <c r="J879" s="156" t="str">
        <f t="shared" si="73"/>
        <v/>
      </c>
      <c r="K879" s="157">
        <f t="shared" si="72"/>
        <v>0</v>
      </c>
      <c r="L879" s="157">
        <f t="shared" si="74"/>
        <v>0</v>
      </c>
    </row>
    <row r="880" spans="1:12" ht="18.75" customHeight="1">
      <c r="A880" s="33">
        <v>13</v>
      </c>
      <c r="B880" s="36"/>
      <c r="C880" s="36"/>
      <c r="D880" s="517"/>
      <c r="E880" s="518"/>
      <c r="F880" s="518"/>
      <c r="G880" s="519"/>
      <c r="H880" s="37"/>
      <c r="I880" s="37"/>
      <c r="J880" s="156" t="str">
        <f t="shared" si="73"/>
        <v/>
      </c>
      <c r="K880" s="157">
        <f t="shared" si="72"/>
        <v>0</v>
      </c>
      <c r="L880" s="157">
        <f t="shared" si="74"/>
        <v>0</v>
      </c>
    </row>
    <row r="881" spans="1:12" ht="18.75" customHeight="1">
      <c r="A881" s="33">
        <v>14</v>
      </c>
      <c r="B881" s="36"/>
      <c r="C881" s="36"/>
      <c r="D881" s="517"/>
      <c r="E881" s="518"/>
      <c r="F881" s="518"/>
      <c r="G881" s="519"/>
      <c r="H881" s="37"/>
      <c r="I881" s="37"/>
      <c r="J881" s="156" t="str">
        <f t="shared" si="73"/>
        <v/>
      </c>
      <c r="K881" s="157">
        <f t="shared" si="72"/>
        <v>0</v>
      </c>
      <c r="L881" s="157">
        <f t="shared" si="74"/>
        <v>0</v>
      </c>
    </row>
    <row r="882" spans="1:12" ht="18.75" customHeight="1">
      <c r="A882" s="33">
        <v>15</v>
      </c>
      <c r="B882" s="36"/>
      <c r="C882" s="36"/>
      <c r="D882" s="517"/>
      <c r="E882" s="518"/>
      <c r="F882" s="518"/>
      <c r="G882" s="519"/>
      <c r="H882" s="37"/>
      <c r="I882" s="37"/>
      <c r="J882" s="156" t="str">
        <f t="shared" si="73"/>
        <v/>
      </c>
      <c r="K882" s="157">
        <f t="shared" si="72"/>
        <v>0</v>
      </c>
      <c r="L882" s="157">
        <f t="shared" si="74"/>
        <v>0</v>
      </c>
    </row>
    <row r="883" spans="1:12" ht="18.75" customHeight="1">
      <c r="A883" s="33">
        <v>16</v>
      </c>
      <c r="B883" s="36"/>
      <c r="C883" s="36"/>
      <c r="D883" s="517"/>
      <c r="E883" s="518"/>
      <c r="F883" s="518"/>
      <c r="G883" s="519"/>
      <c r="H883" s="37"/>
      <c r="I883" s="37"/>
      <c r="J883" s="156" t="str">
        <f t="shared" si="73"/>
        <v/>
      </c>
      <c r="K883" s="157">
        <f t="shared" si="72"/>
        <v>0</v>
      </c>
      <c r="L883" s="157">
        <f t="shared" si="74"/>
        <v>0</v>
      </c>
    </row>
    <row r="884" spans="1:12" ht="18.75" customHeight="1">
      <c r="A884" s="33">
        <v>17</v>
      </c>
      <c r="B884" s="36"/>
      <c r="C884" s="36"/>
      <c r="D884" s="517"/>
      <c r="E884" s="518"/>
      <c r="F884" s="518"/>
      <c r="G884" s="519"/>
      <c r="H884" s="37"/>
      <c r="I884" s="37"/>
      <c r="J884" s="156" t="str">
        <f t="shared" si="73"/>
        <v/>
      </c>
      <c r="K884" s="157">
        <f t="shared" si="72"/>
        <v>0</v>
      </c>
      <c r="L884" s="157">
        <f t="shared" si="74"/>
        <v>0</v>
      </c>
    </row>
    <row r="885" spans="1:12" ht="18.75" customHeight="1">
      <c r="A885" s="33">
        <v>18</v>
      </c>
      <c r="B885" s="36"/>
      <c r="C885" s="36"/>
      <c r="D885" s="517"/>
      <c r="E885" s="518"/>
      <c r="F885" s="518"/>
      <c r="G885" s="519"/>
      <c r="H885" s="37"/>
      <c r="I885" s="37"/>
      <c r="J885" s="156" t="str">
        <f t="shared" si="73"/>
        <v/>
      </c>
      <c r="K885" s="157">
        <f t="shared" si="72"/>
        <v>0</v>
      </c>
      <c r="L885" s="157">
        <f t="shared" si="74"/>
        <v>0</v>
      </c>
    </row>
    <row r="886" spans="1:12" ht="18.75" customHeight="1">
      <c r="A886" s="33">
        <v>19</v>
      </c>
      <c r="B886" s="36"/>
      <c r="C886" s="36"/>
      <c r="D886" s="517"/>
      <c r="E886" s="518"/>
      <c r="F886" s="518"/>
      <c r="G886" s="519"/>
      <c r="H886" s="37"/>
      <c r="I886" s="37"/>
      <c r="J886" s="156" t="str">
        <f t="shared" si="73"/>
        <v/>
      </c>
      <c r="K886" s="157">
        <f t="shared" si="72"/>
        <v>0</v>
      </c>
      <c r="L886" s="157">
        <f t="shared" si="74"/>
        <v>0</v>
      </c>
    </row>
    <row r="887" spans="1:12" ht="18.75" customHeight="1">
      <c r="A887" s="33">
        <v>20</v>
      </c>
      <c r="B887" s="36"/>
      <c r="C887" s="36"/>
      <c r="D887" s="517"/>
      <c r="E887" s="518"/>
      <c r="F887" s="518"/>
      <c r="G887" s="519"/>
      <c r="H887" s="37"/>
      <c r="I887" s="37"/>
      <c r="J887" s="156" t="str">
        <f t="shared" si="73"/>
        <v/>
      </c>
      <c r="K887" s="157">
        <f t="shared" si="72"/>
        <v>0</v>
      </c>
      <c r="L887" s="157">
        <f t="shared" si="74"/>
        <v>0</v>
      </c>
    </row>
    <row r="888" spans="1:12" ht="18.75" customHeight="1">
      <c r="A888" s="33">
        <v>21</v>
      </c>
      <c r="B888" s="36"/>
      <c r="C888" s="36"/>
      <c r="D888" s="517"/>
      <c r="E888" s="518"/>
      <c r="F888" s="518"/>
      <c r="G888" s="519"/>
      <c r="H888" s="37"/>
      <c r="I888" s="37"/>
      <c r="J888" s="156" t="str">
        <f t="shared" si="73"/>
        <v/>
      </c>
      <c r="K888" s="157">
        <f t="shared" si="72"/>
        <v>0</v>
      </c>
      <c r="L888" s="157">
        <f t="shared" si="74"/>
        <v>0</v>
      </c>
    </row>
    <row r="889" spans="1:12" ht="18.75" customHeight="1">
      <c r="A889" s="33">
        <v>22</v>
      </c>
      <c r="B889" s="36"/>
      <c r="C889" s="36"/>
      <c r="D889" s="517"/>
      <c r="E889" s="518"/>
      <c r="F889" s="518"/>
      <c r="G889" s="519"/>
      <c r="H889" s="37"/>
      <c r="I889" s="37"/>
      <c r="J889" s="156" t="str">
        <f t="shared" si="73"/>
        <v/>
      </c>
      <c r="K889" s="157">
        <f t="shared" si="72"/>
        <v>0</v>
      </c>
      <c r="L889" s="157">
        <f t="shared" si="74"/>
        <v>0</v>
      </c>
    </row>
    <row r="890" spans="1:12" ht="18.75" customHeight="1">
      <c r="A890" s="33">
        <v>23</v>
      </c>
      <c r="B890" s="36"/>
      <c r="C890" s="36"/>
      <c r="D890" s="517"/>
      <c r="E890" s="518"/>
      <c r="F890" s="518"/>
      <c r="G890" s="519"/>
      <c r="H890" s="37"/>
      <c r="I890" s="37"/>
      <c r="J890" s="156" t="str">
        <f t="shared" si="73"/>
        <v/>
      </c>
      <c r="K890" s="157">
        <f t="shared" si="72"/>
        <v>0</v>
      </c>
      <c r="L890" s="157">
        <f t="shared" si="74"/>
        <v>0</v>
      </c>
    </row>
    <row r="891" spans="1:12" ht="18.75" customHeight="1">
      <c r="A891" s="33">
        <v>24</v>
      </c>
      <c r="B891" s="36"/>
      <c r="C891" s="36"/>
      <c r="D891" s="517"/>
      <c r="E891" s="518"/>
      <c r="F891" s="518"/>
      <c r="G891" s="519"/>
      <c r="H891" s="38"/>
      <c r="I891" s="37"/>
      <c r="J891" s="156" t="str">
        <f t="shared" si="73"/>
        <v/>
      </c>
      <c r="K891" s="157">
        <f t="shared" si="72"/>
        <v>0</v>
      </c>
      <c r="L891" s="157">
        <f t="shared" si="74"/>
        <v>0</v>
      </c>
    </row>
    <row r="892" spans="1:12" ht="18.75" customHeight="1">
      <c r="A892" s="33">
        <v>25</v>
      </c>
      <c r="B892" s="36"/>
      <c r="C892" s="36"/>
      <c r="D892" s="517"/>
      <c r="E892" s="518"/>
      <c r="F892" s="518"/>
      <c r="G892" s="519"/>
      <c r="H892" s="38"/>
      <c r="I892" s="37"/>
      <c r="J892" s="156" t="str">
        <f t="shared" si="73"/>
        <v/>
      </c>
      <c r="K892" s="157">
        <f t="shared" si="72"/>
        <v>0</v>
      </c>
      <c r="L892" s="157">
        <f t="shared" si="74"/>
        <v>0</v>
      </c>
    </row>
    <row r="893" spans="1:12" ht="18.75" customHeight="1">
      <c r="A893" s="33">
        <v>26</v>
      </c>
      <c r="B893" s="36"/>
      <c r="C893" s="36"/>
      <c r="D893" s="517"/>
      <c r="E893" s="518"/>
      <c r="F893" s="518"/>
      <c r="G893" s="519"/>
      <c r="H893" s="38"/>
      <c r="I893" s="37"/>
      <c r="J893" s="156" t="str">
        <f t="shared" si="73"/>
        <v/>
      </c>
      <c r="K893" s="157">
        <f t="shared" si="72"/>
        <v>0</v>
      </c>
      <c r="L893" s="157">
        <f t="shared" si="74"/>
        <v>0</v>
      </c>
    </row>
    <row r="894" spans="1:12" ht="18.75" customHeight="1">
      <c r="A894" s="33">
        <v>27</v>
      </c>
      <c r="B894" s="36"/>
      <c r="C894" s="36"/>
      <c r="D894" s="517"/>
      <c r="E894" s="518"/>
      <c r="F894" s="518"/>
      <c r="G894" s="519"/>
      <c r="H894" s="38"/>
      <c r="I894" s="37"/>
      <c r="J894" s="156" t="str">
        <f t="shared" si="73"/>
        <v/>
      </c>
      <c r="K894" s="157">
        <f t="shared" si="72"/>
        <v>0</v>
      </c>
      <c r="L894" s="157">
        <f t="shared" si="74"/>
        <v>0</v>
      </c>
    </row>
    <row r="895" spans="1:12" ht="18.75" customHeight="1">
      <c r="A895" s="33">
        <v>28</v>
      </c>
      <c r="B895" s="36"/>
      <c r="C895" s="36"/>
      <c r="D895" s="517"/>
      <c r="E895" s="518"/>
      <c r="F895" s="518"/>
      <c r="G895" s="519"/>
      <c r="H895" s="38"/>
      <c r="I895" s="37"/>
      <c r="J895" s="156" t="str">
        <f t="shared" si="73"/>
        <v/>
      </c>
      <c r="K895" s="157">
        <f t="shared" si="72"/>
        <v>0</v>
      </c>
      <c r="L895" s="157">
        <f t="shared" si="74"/>
        <v>0</v>
      </c>
    </row>
    <row r="896" spans="1:12" ht="18.75" customHeight="1">
      <c r="A896" s="33">
        <v>29</v>
      </c>
      <c r="B896" s="36"/>
      <c r="C896" s="36"/>
      <c r="D896" s="517"/>
      <c r="E896" s="518"/>
      <c r="F896" s="518"/>
      <c r="G896" s="519"/>
      <c r="H896" s="38"/>
      <c r="I896" s="37"/>
      <c r="J896" s="156" t="str">
        <f t="shared" si="73"/>
        <v/>
      </c>
      <c r="K896" s="157">
        <f t="shared" si="72"/>
        <v>0</v>
      </c>
      <c r="L896" s="157">
        <f t="shared" si="74"/>
        <v>0</v>
      </c>
    </row>
    <row r="897" spans="1:12" ht="18.75" customHeight="1">
      <c r="A897" s="33">
        <v>30</v>
      </c>
      <c r="B897" s="36"/>
      <c r="C897" s="36"/>
      <c r="D897" s="517"/>
      <c r="E897" s="518"/>
      <c r="F897" s="518"/>
      <c r="G897" s="519"/>
      <c r="H897" s="37"/>
      <c r="I897" s="37"/>
      <c r="J897" s="156" t="str">
        <f t="shared" si="73"/>
        <v/>
      </c>
      <c r="K897" s="157">
        <f t="shared" si="72"/>
        <v>0</v>
      </c>
      <c r="L897" s="157">
        <f t="shared" si="74"/>
        <v>0</v>
      </c>
    </row>
    <row r="898" spans="1:12" ht="21.75" customHeight="1">
      <c r="A898" s="3"/>
      <c r="B898" s="4">
        <f>GİRİŞ!F34</f>
        <v>0</v>
      </c>
      <c r="C898" s="4"/>
      <c r="D898" s="4" t="s">
        <v>214</v>
      </c>
      <c r="E898" s="4"/>
      <c r="F898" s="4"/>
      <c r="G898" s="4"/>
      <c r="H898" s="6" t="s">
        <v>52</v>
      </c>
      <c r="I898" s="5">
        <f>SUM(I868:I897)</f>
        <v>0</v>
      </c>
      <c r="J898" s="156">
        <f>SUM(J868:J897)</f>
        <v>0</v>
      </c>
      <c r="K898" s="156">
        <f>SUM(K868:K897)</f>
        <v>0</v>
      </c>
      <c r="L898" s="158">
        <f>SUM(L868:L897)</f>
        <v>0</v>
      </c>
    </row>
    <row r="899" spans="1:12">
      <c r="I899" s="158">
        <f>(I898*80)/100</f>
        <v>0</v>
      </c>
      <c r="J899" s="156"/>
      <c r="K899" s="156"/>
      <c r="L899" s="158"/>
    </row>
    <row r="900" spans="1:12">
      <c r="J900" s="158"/>
      <c r="K900" s="158"/>
      <c r="L900" s="158"/>
    </row>
    <row r="901" spans="1:12" ht="33" customHeight="1">
      <c r="A901" s="31"/>
      <c r="B901" s="32"/>
      <c r="C901" s="6">
        <f>B904</f>
        <v>0</v>
      </c>
      <c r="D901" s="257" t="s">
        <v>51</v>
      </c>
      <c r="E901" s="516">
        <f>GİRİŞ!I35</f>
        <v>0</v>
      </c>
      <c r="F901" s="516"/>
      <c r="G901" s="516"/>
      <c r="H901" s="258" t="s">
        <v>208</v>
      </c>
      <c r="I901" s="259"/>
      <c r="J901" s="158"/>
      <c r="K901" s="158"/>
      <c r="L901" s="158"/>
    </row>
    <row r="902" spans="1:12" ht="17.25" customHeight="1">
      <c r="A902" s="529" t="s">
        <v>49</v>
      </c>
      <c r="B902" s="529"/>
      <c r="C902" s="529"/>
      <c r="D902" s="529"/>
      <c r="E902" s="523">
        <f>GİRİŞ!H35</f>
        <v>0</v>
      </c>
      <c r="F902" s="524"/>
      <c r="G902" s="524"/>
      <c r="H902" s="524"/>
      <c r="I902" s="525"/>
      <c r="J902" s="158"/>
      <c r="K902" s="158"/>
      <c r="L902" s="158"/>
    </row>
    <row r="903" spans="1:12" ht="32.25" customHeight="1">
      <c r="A903" s="34" t="s">
        <v>48</v>
      </c>
      <c r="B903" s="34" t="s">
        <v>46</v>
      </c>
      <c r="C903" s="35" t="s">
        <v>12</v>
      </c>
      <c r="D903" s="526" t="s">
        <v>8</v>
      </c>
      <c r="E903" s="527"/>
      <c r="F903" s="527"/>
      <c r="G903" s="528"/>
      <c r="H903" s="34" t="s">
        <v>47</v>
      </c>
      <c r="I903" s="34" t="s">
        <v>38</v>
      </c>
      <c r="J903" s="158"/>
      <c r="K903" s="158"/>
      <c r="L903" s="158"/>
    </row>
    <row r="904" spans="1:12" ht="18.75" customHeight="1">
      <c r="A904" s="33">
        <v>1</v>
      </c>
      <c r="B904" s="33">
        <f>GİRİŞ!E35</f>
        <v>0</v>
      </c>
      <c r="C904" s="36"/>
      <c r="D904" s="517"/>
      <c r="E904" s="518"/>
      <c r="F904" s="518"/>
      <c r="G904" s="519"/>
      <c r="H904" s="147"/>
      <c r="I904" s="37"/>
      <c r="J904" s="156" t="str">
        <f>IF(D904="","",1)</f>
        <v/>
      </c>
      <c r="K904" s="157">
        <f t="shared" ref="K904:K933" si="75">IF(H904="KONTENJAN",1,0)</f>
        <v>0</v>
      </c>
      <c r="L904" s="157">
        <f>IF(H904="İNDİRİMLİ",1,0)</f>
        <v>0</v>
      </c>
    </row>
    <row r="905" spans="1:12" ht="18.75" customHeight="1">
      <c r="A905" s="33">
        <v>2</v>
      </c>
      <c r="B905" s="36"/>
      <c r="C905" s="36"/>
      <c r="D905" s="517"/>
      <c r="E905" s="518"/>
      <c r="F905" s="518"/>
      <c r="G905" s="519"/>
      <c r="H905" s="37"/>
      <c r="I905" s="37"/>
      <c r="J905" s="156" t="str">
        <f t="shared" ref="J905:J933" si="76">IF(D905="","",1)</f>
        <v/>
      </c>
      <c r="K905" s="157">
        <f t="shared" si="75"/>
        <v>0</v>
      </c>
      <c r="L905" s="157">
        <f t="shared" ref="L905:L933" si="77">IF(H905="İNDİRİMLİ",1,0)</f>
        <v>0</v>
      </c>
    </row>
    <row r="906" spans="1:12" ht="18.75" customHeight="1">
      <c r="A906" s="33">
        <v>3</v>
      </c>
      <c r="B906" s="36"/>
      <c r="C906" s="36"/>
      <c r="D906" s="517"/>
      <c r="E906" s="518"/>
      <c r="F906" s="518"/>
      <c r="G906" s="519"/>
      <c r="H906" s="37"/>
      <c r="I906" s="37"/>
      <c r="J906" s="156" t="str">
        <f t="shared" si="76"/>
        <v/>
      </c>
      <c r="K906" s="157">
        <f t="shared" si="75"/>
        <v>0</v>
      </c>
      <c r="L906" s="157">
        <f t="shared" si="77"/>
        <v>0</v>
      </c>
    </row>
    <row r="907" spans="1:12" ht="18.75" customHeight="1">
      <c r="A907" s="33">
        <v>4</v>
      </c>
      <c r="B907" s="36"/>
      <c r="C907" s="36"/>
      <c r="D907" s="517"/>
      <c r="E907" s="518"/>
      <c r="F907" s="518"/>
      <c r="G907" s="519"/>
      <c r="H907" s="37"/>
      <c r="I907" s="37"/>
      <c r="J907" s="156" t="str">
        <f t="shared" si="76"/>
        <v/>
      </c>
      <c r="K907" s="157">
        <f t="shared" si="75"/>
        <v>0</v>
      </c>
      <c r="L907" s="157">
        <f t="shared" si="77"/>
        <v>0</v>
      </c>
    </row>
    <row r="908" spans="1:12" ht="18.75" customHeight="1">
      <c r="A908" s="33">
        <v>5</v>
      </c>
      <c r="B908" s="36"/>
      <c r="C908" s="36"/>
      <c r="D908" s="517"/>
      <c r="E908" s="518"/>
      <c r="F908" s="518"/>
      <c r="G908" s="519"/>
      <c r="H908" s="37"/>
      <c r="I908" s="37"/>
      <c r="J908" s="156" t="str">
        <f t="shared" si="76"/>
        <v/>
      </c>
      <c r="K908" s="157">
        <f t="shared" si="75"/>
        <v>0</v>
      </c>
      <c r="L908" s="157">
        <f t="shared" si="77"/>
        <v>0</v>
      </c>
    </row>
    <row r="909" spans="1:12" ht="18.75" customHeight="1">
      <c r="A909" s="33">
        <v>6</v>
      </c>
      <c r="B909" s="36"/>
      <c r="C909" s="36"/>
      <c r="D909" s="517"/>
      <c r="E909" s="518"/>
      <c r="F909" s="518"/>
      <c r="G909" s="519"/>
      <c r="H909" s="37"/>
      <c r="I909" s="37"/>
      <c r="J909" s="156" t="str">
        <f t="shared" si="76"/>
        <v/>
      </c>
      <c r="K909" s="157">
        <f t="shared" si="75"/>
        <v>0</v>
      </c>
      <c r="L909" s="157">
        <f t="shared" si="77"/>
        <v>0</v>
      </c>
    </row>
    <row r="910" spans="1:12" ht="18.75" customHeight="1">
      <c r="A910" s="33">
        <v>7</v>
      </c>
      <c r="B910" s="36"/>
      <c r="C910" s="36"/>
      <c r="D910" s="517"/>
      <c r="E910" s="518"/>
      <c r="F910" s="518"/>
      <c r="G910" s="519"/>
      <c r="H910" s="37"/>
      <c r="I910" s="37"/>
      <c r="J910" s="156" t="str">
        <f t="shared" si="76"/>
        <v/>
      </c>
      <c r="K910" s="157">
        <f t="shared" si="75"/>
        <v>0</v>
      </c>
      <c r="L910" s="157">
        <f t="shared" si="77"/>
        <v>0</v>
      </c>
    </row>
    <row r="911" spans="1:12" ht="18.75" customHeight="1">
      <c r="A911" s="33">
        <v>8</v>
      </c>
      <c r="B911" s="36"/>
      <c r="C911" s="36"/>
      <c r="D911" s="517"/>
      <c r="E911" s="518"/>
      <c r="F911" s="518"/>
      <c r="G911" s="519"/>
      <c r="H911" s="37"/>
      <c r="I911" s="37"/>
      <c r="J911" s="156" t="str">
        <f t="shared" si="76"/>
        <v/>
      </c>
      <c r="K911" s="157">
        <f t="shared" si="75"/>
        <v>0</v>
      </c>
      <c r="L911" s="157">
        <f t="shared" si="77"/>
        <v>0</v>
      </c>
    </row>
    <row r="912" spans="1:12" ht="18.75" customHeight="1">
      <c r="A912" s="33">
        <v>9</v>
      </c>
      <c r="B912" s="36"/>
      <c r="C912" s="36"/>
      <c r="D912" s="517"/>
      <c r="E912" s="518"/>
      <c r="F912" s="518"/>
      <c r="G912" s="519"/>
      <c r="H912" s="37"/>
      <c r="I912" s="37"/>
      <c r="J912" s="156" t="str">
        <f t="shared" si="76"/>
        <v/>
      </c>
      <c r="K912" s="157">
        <f t="shared" si="75"/>
        <v>0</v>
      </c>
      <c r="L912" s="157">
        <f t="shared" si="77"/>
        <v>0</v>
      </c>
    </row>
    <row r="913" spans="1:12" ht="18.75" customHeight="1">
      <c r="A913" s="33">
        <v>10</v>
      </c>
      <c r="B913" s="36"/>
      <c r="C913" s="36"/>
      <c r="D913" s="517"/>
      <c r="E913" s="518"/>
      <c r="F913" s="518"/>
      <c r="G913" s="519"/>
      <c r="H913" s="37"/>
      <c r="I913" s="37"/>
      <c r="J913" s="156" t="str">
        <f t="shared" si="76"/>
        <v/>
      </c>
      <c r="K913" s="157">
        <f t="shared" si="75"/>
        <v>0</v>
      </c>
      <c r="L913" s="157">
        <f t="shared" si="77"/>
        <v>0</v>
      </c>
    </row>
    <row r="914" spans="1:12" ht="18.75" customHeight="1">
      <c r="A914" s="33">
        <v>11</v>
      </c>
      <c r="B914" s="36"/>
      <c r="C914" s="36"/>
      <c r="D914" s="517"/>
      <c r="E914" s="518"/>
      <c r="F914" s="518"/>
      <c r="G914" s="519"/>
      <c r="H914" s="37"/>
      <c r="I914" s="37"/>
      <c r="J914" s="156" t="str">
        <f t="shared" si="76"/>
        <v/>
      </c>
      <c r="K914" s="157">
        <f t="shared" si="75"/>
        <v>0</v>
      </c>
      <c r="L914" s="157">
        <f t="shared" si="77"/>
        <v>0</v>
      </c>
    </row>
    <row r="915" spans="1:12" ht="18.75" customHeight="1">
      <c r="A915" s="33">
        <v>12</v>
      </c>
      <c r="B915" s="36"/>
      <c r="C915" s="36"/>
      <c r="D915" s="517"/>
      <c r="E915" s="518"/>
      <c r="F915" s="518"/>
      <c r="G915" s="519"/>
      <c r="H915" s="37"/>
      <c r="I915" s="37"/>
      <c r="J915" s="156" t="str">
        <f t="shared" si="76"/>
        <v/>
      </c>
      <c r="K915" s="157">
        <f t="shared" si="75"/>
        <v>0</v>
      </c>
      <c r="L915" s="157">
        <f t="shared" si="77"/>
        <v>0</v>
      </c>
    </row>
    <row r="916" spans="1:12" ht="18.75" customHeight="1">
      <c r="A916" s="33">
        <v>13</v>
      </c>
      <c r="B916" s="36"/>
      <c r="C916" s="36"/>
      <c r="D916" s="517"/>
      <c r="E916" s="518"/>
      <c r="F916" s="518"/>
      <c r="G916" s="519"/>
      <c r="H916" s="37"/>
      <c r="I916" s="37"/>
      <c r="J916" s="156" t="str">
        <f t="shared" si="76"/>
        <v/>
      </c>
      <c r="K916" s="157">
        <f t="shared" si="75"/>
        <v>0</v>
      </c>
      <c r="L916" s="157">
        <f t="shared" si="77"/>
        <v>0</v>
      </c>
    </row>
    <row r="917" spans="1:12" ht="18.75" customHeight="1">
      <c r="A917" s="33">
        <v>14</v>
      </c>
      <c r="B917" s="36"/>
      <c r="C917" s="36"/>
      <c r="D917" s="517"/>
      <c r="E917" s="518"/>
      <c r="F917" s="518"/>
      <c r="G917" s="519"/>
      <c r="H917" s="37"/>
      <c r="I917" s="37"/>
      <c r="J917" s="156" t="str">
        <f t="shared" si="76"/>
        <v/>
      </c>
      <c r="K917" s="157">
        <f t="shared" si="75"/>
        <v>0</v>
      </c>
      <c r="L917" s="157">
        <f t="shared" si="77"/>
        <v>0</v>
      </c>
    </row>
    <row r="918" spans="1:12" ht="18.75" customHeight="1">
      <c r="A918" s="33">
        <v>15</v>
      </c>
      <c r="B918" s="36"/>
      <c r="C918" s="36"/>
      <c r="D918" s="517"/>
      <c r="E918" s="518"/>
      <c r="F918" s="518"/>
      <c r="G918" s="519"/>
      <c r="H918" s="37"/>
      <c r="I918" s="37"/>
      <c r="J918" s="156" t="str">
        <f t="shared" si="76"/>
        <v/>
      </c>
      <c r="K918" s="157">
        <f t="shared" si="75"/>
        <v>0</v>
      </c>
      <c r="L918" s="157">
        <f t="shared" si="77"/>
        <v>0</v>
      </c>
    </row>
    <row r="919" spans="1:12" ht="18.75" customHeight="1">
      <c r="A919" s="33">
        <v>16</v>
      </c>
      <c r="B919" s="36"/>
      <c r="C919" s="36"/>
      <c r="D919" s="517"/>
      <c r="E919" s="518"/>
      <c r="F919" s="518"/>
      <c r="G919" s="519"/>
      <c r="H919" s="37"/>
      <c r="I919" s="37"/>
      <c r="J919" s="156" t="str">
        <f t="shared" si="76"/>
        <v/>
      </c>
      <c r="K919" s="157">
        <f t="shared" si="75"/>
        <v>0</v>
      </c>
      <c r="L919" s="157">
        <f t="shared" si="77"/>
        <v>0</v>
      </c>
    </row>
    <row r="920" spans="1:12" ht="18.75" customHeight="1">
      <c r="A920" s="33">
        <v>17</v>
      </c>
      <c r="B920" s="36"/>
      <c r="C920" s="36"/>
      <c r="D920" s="517"/>
      <c r="E920" s="518"/>
      <c r="F920" s="518"/>
      <c r="G920" s="519"/>
      <c r="H920" s="37"/>
      <c r="I920" s="37"/>
      <c r="J920" s="156" t="str">
        <f t="shared" si="76"/>
        <v/>
      </c>
      <c r="K920" s="157">
        <f t="shared" si="75"/>
        <v>0</v>
      </c>
      <c r="L920" s="157">
        <f t="shared" si="77"/>
        <v>0</v>
      </c>
    </row>
    <row r="921" spans="1:12" ht="18.75" customHeight="1">
      <c r="A921" s="33">
        <v>18</v>
      </c>
      <c r="B921" s="36"/>
      <c r="C921" s="36"/>
      <c r="D921" s="517"/>
      <c r="E921" s="518"/>
      <c r="F921" s="518"/>
      <c r="G921" s="519"/>
      <c r="H921" s="37"/>
      <c r="I921" s="37"/>
      <c r="J921" s="156" t="str">
        <f t="shared" si="76"/>
        <v/>
      </c>
      <c r="K921" s="157">
        <f t="shared" si="75"/>
        <v>0</v>
      </c>
      <c r="L921" s="157">
        <f t="shared" si="77"/>
        <v>0</v>
      </c>
    </row>
    <row r="922" spans="1:12" ht="18.75" customHeight="1">
      <c r="A922" s="33">
        <v>19</v>
      </c>
      <c r="B922" s="36"/>
      <c r="C922" s="36"/>
      <c r="D922" s="517"/>
      <c r="E922" s="518"/>
      <c r="F922" s="518"/>
      <c r="G922" s="519"/>
      <c r="H922" s="37"/>
      <c r="I922" s="37"/>
      <c r="J922" s="156" t="str">
        <f t="shared" si="76"/>
        <v/>
      </c>
      <c r="K922" s="157">
        <f t="shared" si="75"/>
        <v>0</v>
      </c>
      <c r="L922" s="157">
        <f t="shared" si="77"/>
        <v>0</v>
      </c>
    </row>
    <row r="923" spans="1:12" ht="18.75" customHeight="1">
      <c r="A923" s="33">
        <v>20</v>
      </c>
      <c r="B923" s="36"/>
      <c r="C923" s="36"/>
      <c r="D923" s="517"/>
      <c r="E923" s="518"/>
      <c r="F923" s="518"/>
      <c r="G923" s="519"/>
      <c r="H923" s="37"/>
      <c r="I923" s="37"/>
      <c r="J923" s="156" t="str">
        <f t="shared" si="76"/>
        <v/>
      </c>
      <c r="K923" s="157">
        <f t="shared" si="75"/>
        <v>0</v>
      </c>
      <c r="L923" s="157">
        <f t="shared" si="77"/>
        <v>0</v>
      </c>
    </row>
    <row r="924" spans="1:12" ht="18.75" customHeight="1">
      <c r="A924" s="33">
        <v>21</v>
      </c>
      <c r="B924" s="36"/>
      <c r="C924" s="36"/>
      <c r="D924" s="517"/>
      <c r="E924" s="518"/>
      <c r="F924" s="518"/>
      <c r="G924" s="519"/>
      <c r="H924" s="37"/>
      <c r="I924" s="37"/>
      <c r="J924" s="156" t="str">
        <f t="shared" si="76"/>
        <v/>
      </c>
      <c r="K924" s="157">
        <f t="shared" si="75"/>
        <v>0</v>
      </c>
      <c r="L924" s="157">
        <f t="shared" si="77"/>
        <v>0</v>
      </c>
    </row>
    <row r="925" spans="1:12" ht="18.75" customHeight="1">
      <c r="A925" s="33">
        <v>22</v>
      </c>
      <c r="B925" s="36"/>
      <c r="C925" s="36"/>
      <c r="D925" s="517"/>
      <c r="E925" s="518"/>
      <c r="F925" s="518"/>
      <c r="G925" s="519"/>
      <c r="H925" s="37"/>
      <c r="I925" s="37"/>
      <c r="J925" s="156" t="str">
        <f t="shared" si="76"/>
        <v/>
      </c>
      <c r="K925" s="157">
        <f t="shared" si="75"/>
        <v>0</v>
      </c>
      <c r="L925" s="157">
        <f t="shared" si="77"/>
        <v>0</v>
      </c>
    </row>
    <row r="926" spans="1:12" ht="18.75" customHeight="1">
      <c r="A926" s="33">
        <v>23</v>
      </c>
      <c r="B926" s="36"/>
      <c r="C926" s="36"/>
      <c r="D926" s="517"/>
      <c r="E926" s="518"/>
      <c r="F926" s="518"/>
      <c r="G926" s="519"/>
      <c r="H926" s="37"/>
      <c r="I926" s="37"/>
      <c r="J926" s="156" t="str">
        <f t="shared" si="76"/>
        <v/>
      </c>
      <c r="K926" s="157">
        <f t="shared" si="75"/>
        <v>0</v>
      </c>
      <c r="L926" s="157">
        <f t="shared" si="77"/>
        <v>0</v>
      </c>
    </row>
    <row r="927" spans="1:12" ht="18.75" customHeight="1">
      <c r="A927" s="33">
        <v>24</v>
      </c>
      <c r="B927" s="36"/>
      <c r="C927" s="36"/>
      <c r="D927" s="517"/>
      <c r="E927" s="518"/>
      <c r="F927" s="518"/>
      <c r="G927" s="519"/>
      <c r="H927" s="38"/>
      <c r="I927" s="37"/>
      <c r="J927" s="156" t="str">
        <f t="shared" si="76"/>
        <v/>
      </c>
      <c r="K927" s="157">
        <f t="shared" si="75"/>
        <v>0</v>
      </c>
      <c r="L927" s="157">
        <f t="shared" si="77"/>
        <v>0</v>
      </c>
    </row>
    <row r="928" spans="1:12" ht="18.75" customHeight="1">
      <c r="A928" s="33">
        <v>25</v>
      </c>
      <c r="B928" s="36"/>
      <c r="C928" s="36"/>
      <c r="D928" s="517"/>
      <c r="E928" s="518"/>
      <c r="F928" s="518"/>
      <c r="G928" s="519"/>
      <c r="H928" s="38"/>
      <c r="I928" s="37"/>
      <c r="J928" s="156" t="str">
        <f t="shared" si="76"/>
        <v/>
      </c>
      <c r="K928" s="157">
        <f t="shared" si="75"/>
        <v>0</v>
      </c>
      <c r="L928" s="157">
        <f t="shared" si="77"/>
        <v>0</v>
      </c>
    </row>
    <row r="929" spans="1:12" ht="18.75" customHeight="1">
      <c r="A929" s="33">
        <v>26</v>
      </c>
      <c r="B929" s="36"/>
      <c r="C929" s="36"/>
      <c r="D929" s="517"/>
      <c r="E929" s="518"/>
      <c r="F929" s="518"/>
      <c r="G929" s="519"/>
      <c r="H929" s="38"/>
      <c r="I929" s="37"/>
      <c r="J929" s="156" t="str">
        <f t="shared" si="76"/>
        <v/>
      </c>
      <c r="K929" s="157">
        <f t="shared" si="75"/>
        <v>0</v>
      </c>
      <c r="L929" s="157">
        <f t="shared" si="77"/>
        <v>0</v>
      </c>
    </row>
    <row r="930" spans="1:12" ht="18.75" customHeight="1">
      <c r="A930" s="33">
        <v>27</v>
      </c>
      <c r="B930" s="36"/>
      <c r="C930" s="36"/>
      <c r="D930" s="517"/>
      <c r="E930" s="518"/>
      <c r="F930" s="518"/>
      <c r="G930" s="519"/>
      <c r="H930" s="38"/>
      <c r="I930" s="37"/>
      <c r="J930" s="156" t="str">
        <f t="shared" si="76"/>
        <v/>
      </c>
      <c r="K930" s="157">
        <f t="shared" si="75"/>
        <v>0</v>
      </c>
      <c r="L930" s="157">
        <f t="shared" si="77"/>
        <v>0</v>
      </c>
    </row>
    <row r="931" spans="1:12" ht="18.75" customHeight="1">
      <c r="A931" s="33">
        <v>28</v>
      </c>
      <c r="B931" s="36"/>
      <c r="C931" s="36"/>
      <c r="D931" s="517"/>
      <c r="E931" s="518"/>
      <c r="F931" s="518"/>
      <c r="G931" s="519"/>
      <c r="H931" s="38"/>
      <c r="I931" s="37"/>
      <c r="J931" s="156" t="str">
        <f t="shared" si="76"/>
        <v/>
      </c>
      <c r="K931" s="157">
        <f t="shared" si="75"/>
        <v>0</v>
      </c>
      <c r="L931" s="157">
        <f t="shared" si="77"/>
        <v>0</v>
      </c>
    </row>
    <row r="932" spans="1:12" ht="18.75" customHeight="1">
      <c r="A932" s="33">
        <v>29</v>
      </c>
      <c r="B932" s="36"/>
      <c r="C932" s="36"/>
      <c r="D932" s="517"/>
      <c r="E932" s="518"/>
      <c r="F932" s="518"/>
      <c r="G932" s="519"/>
      <c r="H932" s="38"/>
      <c r="I932" s="37"/>
      <c r="J932" s="156" t="str">
        <f t="shared" si="76"/>
        <v/>
      </c>
      <c r="K932" s="157">
        <f t="shared" si="75"/>
        <v>0</v>
      </c>
      <c r="L932" s="157">
        <f t="shared" si="77"/>
        <v>0</v>
      </c>
    </row>
    <row r="933" spans="1:12" ht="18.75" customHeight="1">
      <c r="A933" s="33">
        <v>30</v>
      </c>
      <c r="B933" s="36"/>
      <c r="C933" s="36"/>
      <c r="D933" s="517"/>
      <c r="E933" s="518"/>
      <c r="F933" s="518"/>
      <c r="G933" s="519"/>
      <c r="H933" s="37"/>
      <c r="I933" s="37"/>
      <c r="J933" s="156" t="str">
        <f t="shared" si="76"/>
        <v/>
      </c>
      <c r="K933" s="157">
        <f t="shared" si="75"/>
        <v>0</v>
      </c>
      <c r="L933" s="157">
        <f t="shared" si="77"/>
        <v>0</v>
      </c>
    </row>
    <row r="934" spans="1:12" ht="21.75" customHeight="1">
      <c r="A934" s="3"/>
      <c r="B934" s="4">
        <f>GİRİŞ!F35</f>
        <v>0</v>
      </c>
      <c r="C934" s="4"/>
      <c r="D934" s="4" t="s">
        <v>214</v>
      </c>
      <c r="E934" s="4"/>
      <c r="F934" s="4"/>
      <c r="G934" s="4"/>
      <c r="H934" s="6" t="s">
        <v>52</v>
      </c>
      <c r="I934" s="5">
        <f>SUM(I904:I933)</f>
        <v>0</v>
      </c>
      <c r="J934" s="156">
        <f>SUM(J904:J933)</f>
        <v>0</v>
      </c>
      <c r="K934" s="156">
        <f>SUM(K904:K933)</f>
        <v>0</v>
      </c>
      <c r="L934" s="158">
        <f>SUM(L904:L933)</f>
        <v>0</v>
      </c>
    </row>
    <row r="935" spans="1:12">
      <c r="I935" s="158">
        <f>(I934*80)/100</f>
        <v>0</v>
      </c>
      <c r="J935" s="156"/>
      <c r="K935" s="156"/>
      <c r="L935" s="158"/>
    </row>
    <row r="936" spans="1:12">
      <c r="J936" s="158"/>
      <c r="K936" s="158"/>
      <c r="L936" s="158"/>
    </row>
    <row r="937" spans="1:12" ht="33" customHeight="1">
      <c r="A937" s="31"/>
      <c r="B937" s="32"/>
      <c r="C937" s="6">
        <f>B940</f>
        <v>0</v>
      </c>
      <c r="D937" s="257" t="s">
        <v>51</v>
      </c>
      <c r="E937" s="516">
        <f>GİRİŞ!I36</f>
        <v>0</v>
      </c>
      <c r="F937" s="516"/>
      <c r="G937" s="516"/>
      <c r="H937" s="258" t="s">
        <v>208</v>
      </c>
      <c r="I937" s="259"/>
      <c r="J937" s="158"/>
      <c r="K937" s="158"/>
      <c r="L937" s="158"/>
    </row>
    <row r="938" spans="1:12" ht="17.25" customHeight="1">
      <c r="A938" s="529" t="s">
        <v>49</v>
      </c>
      <c r="B938" s="529"/>
      <c r="C938" s="529"/>
      <c r="D938" s="529"/>
      <c r="E938" s="523">
        <f>GİRİŞ!H36</f>
        <v>0</v>
      </c>
      <c r="F938" s="524"/>
      <c r="G938" s="524"/>
      <c r="H938" s="524"/>
      <c r="I938" s="525"/>
      <c r="J938" s="158"/>
      <c r="K938" s="158"/>
      <c r="L938" s="158"/>
    </row>
    <row r="939" spans="1:12" ht="32.25" customHeight="1">
      <c r="A939" s="34" t="s">
        <v>48</v>
      </c>
      <c r="B939" s="34" t="s">
        <v>46</v>
      </c>
      <c r="C939" s="35" t="s">
        <v>12</v>
      </c>
      <c r="D939" s="526" t="s">
        <v>8</v>
      </c>
      <c r="E939" s="527"/>
      <c r="F939" s="527"/>
      <c r="G939" s="528"/>
      <c r="H939" s="34" t="s">
        <v>47</v>
      </c>
      <c r="I939" s="34" t="s">
        <v>38</v>
      </c>
      <c r="J939" s="158"/>
      <c r="K939" s="158"/>
      <c r="L939" s="158"/>
    </row>
    <row r="940" spans="1:12" ht="18.75" customHeight="1">
      <c r="A940" s="33">
        <v>1</v>
      </c>
      <c r="B940" s="33">
        <f>GİRİŞ!E36</f>
        <v>0</v>
      </c>
      <c r="C940" s="36"/>
      <c r="D940" s="517"/>
      <c r="E940" s="518"/>
      <c r="F940" s="518"/>
      <c r="G940" s="519"/>
      <c r="H940" s="147"/>
      <c r="I940" s="37"/>
      <c r="J940" s="156" t="str">
        <f>IF(D940="","",1)</f>
        <v/>
      </c>
      <c r="K940" s="157">
        <f t="shared" ref="K940:K969" si="78">IF(H940="KONTENJAN",1,0)</f>
        <v>0</v>
      </c>
      <c r="L940" s="157">
        <f>IF(H940="İNDİRİMLİ",1,0)</f>
        <v>0</v>
      </c>
    </row>
    <row r="941" spans="1:12" ht="18.75" customHeight="1">
      <c r="A941" s="33">
        <v>2</v>
      </c>
      <c r="B941" s="36"/>
      <c r="C941" s="36"/>
      <c r="D941" s="517"/>
      <c r="E941" s="518"/>
      <c r="F941" s="518"/>
      <c r="G941" s="519"/>
      <c r="H941" s="37"/>
      <c r="I941" s="37"/>
      <c r="J941" s="156" t="str">
        <f t="shared" ref="J941:J969" si="79">IF(D941="","",1)</f>
        <v/>
      </c>
      <c r="K941" s="157">
        <f t="shared" si="78"/>
        <v>0</v>
      </c>
      <c r="L941" s="157">
        <f t="shared" ref="L941:L969" si="80">IF(H941="İNDİRİMLİ",1,0)</f>
        <v>0</v>
      </c>
    </row>
    <row r="942" spans="1:12" ht="18.75" customHeight="1">
      <c r="A942" s="33">
        <v>3</v>
      </c>
      <c r="B942" s="36"/>
      <c r="C942" s="36"/>
      <c r="D942" s="517"/>
      <c r="E942" s="518"/>
      <c r="F942" s="518"/>
      <c r="G942" s="519"/>
      <c r="H942" s="37"/>
      <c r="I942" s="37"/>
      <c r="J942" s="156" t="str">
        <f t="shared" si="79"/>
        <v/>
      </c>
      <c r="K942" s="157">
        <f t="shared" si="78"/>
        <v>0</v>
      </c>
      <c r="L942" s="157">
        <f t="shared" si="80"/>
        <v>0</v>
      </c>
    </row>
    <row r="943" spans="1:12" ht="18.75" customHeight="1">
      <c r="A943" s="33">
        <v>4</v>
      </c>
      <c r="B943" s="36"/>
      <c r="C943" s="36"/>
      <c r="D943" s="517"/>
      <c r="E943" s="518"/>
      <c r="F943" s="518"/>
      <c r="G943" s="519"/>
      <c r="H943" s="37"/>
      <c r="I943" s="37"/>
      <c r="J943" s="156" t="str">
        <f t="shared" si="79"/>
        <v/>
      </c>
      <c r="K943" s="157">
        <f t="shared" si="78"/>
        <v>0</v>
      </c>
      <c r="L943" s="157">
        <f t="shared" si="80"/>
        <v>0</v>
      </c>
    </row>
    <row r="944" spans="1:12" ht="18.75" customHeight="1">
      <c r="A944" s="33">
        <v>5</v>
      </c>
      <c r="B944" s="36"/>
      <c r="C944" s="36"/>
      <c r="D944" s="517"/>
      <c r="E944" s="518"/>
      <c r="F944" s="518"/>
      <c r="G944" s="519"/>
      <c r="H944" s="37"/>
      <c r="I944" s="37"/>
      <c r="J944" s="156" t="str">
        <f t="shared" si="79"/>
        <v/>
      </c>
      <c r="K944" s="157">
        <f t="shared" si="78"/>
        <v>0</v>
      </c>
      <c r="L944" s="157">
        <f t="shared" si="80"/>
        <v>0</v>
      </c>
    </row>
    <row r="945" spans="1:12" ht="18.75" customHeight="1">
      <c r="A945" s="33">
        <v>6</v>
      </c>
      <c r="B945" s="36"/>
      <c r="C945" s="36"/>
      <c r="D945" s="517"/>
      <c r="E945" s="518"/>
      <c r="F945" s="518"/>
      <c r="G945" s="519"/>
      <c r="H945" s="37"/>
      <c r="I945" s="37"/>
      <c r="J945" s="156" t="str">
        <f t="shared" si="79"/>
        <v/>
      </c>
      <c r="K945" s="157">
        <f t="shared" si="78"/>
        <v>0</v>
      </c>
      <c r="L945" s="157">
        <f t="shared" si="80"/>
        <v>0</v>
      </c>
    </row>
    <row r="946" spans="1:12" ht="18.75" customHeight="1">
      <c r="A946" s="33">
        <v>7</v>
      </c>
      <c r="B946" s="36"/>
      <c r="C946" s="36"/>
      <c r="D946" s="517"/>
      <c r="E946" s="518"/>
      <c r="F946" s="518"/>
      <c r="G946" s="519"/>
      <c r="H946" s="37"/>
      <c r="I946" s="37"/>
      <c r="J946" s="156" t="str">
        <f t="shared" si="79"/>
        <v/>
      </c>
      <c r="K946" s="157">
        <f t="shared" si="78"/>
        <v>0</v>
      </c>
      <c r="L946" s="157">
        <f t="shared" si="80"/>
        <v>0</v>
      </c>
    </row>
    <row r="947" spans="1:12" ht="18.75" customHeight="1">
      <c r="A947" s="33">
        <v>8</v>
      </c>
      <c r="B947" s="36"/>
      <c r="C947" s="36"/>
      <c r="D947" s="517"/>
      <c r="E947" s="518"/>
      <c r="F947" s="518"/>
      <c r="G947" s="519"/>
      <c r="H947" s="37"/>
      <c r="I947" s="37"/>
      <c r="J947" s="156" t="str">
        <f t="shared" si="79"/>
        <v/>
      </c>
      <c r="K947" s="157">
        <f t="shared" si="78"/>
        <v>0</v>
      </c>
      <c r="L947" s="157">
        <f t="shared" si="80"/>
        <v>0</v>
      </c>
    </row>
    <row r="948" spans="1:12" ht="18.75" customHeight="1">
      <c r="A948" s="33">
        <v>9</v>
      </c>
      <c r="B948" s="36"/>
      <c r="C948" s="36"/>
      <c r="D948" s="517"/>
      <c r="E948" s="518"/>
      <c r="F948" s="518"/>
      <c r="G948" s="519"/>
      <c r="H948" s="37"/>
      <c r="I948" s="37"/>
      <c r="J948" s="156" t="str">
        <f t="shared" si="79"/>
        <v/>
      </c>
      <c r="K948" s="157">
        <f t="shared" si="78"/>
        <v>0</v>
      </c>
      <c r="L948" s="157">
        <f t="shared" si="80"/>
        <v>0</v>
      </c>
    </row>
    <row r="949" spans="1:12" ht="18.75" customHeight="1">
      <c r="A949" s="33">
        <v>10</v>
      </c>
      <c r="B949" s="36"/>
      <c r="C949" s="36"/>
      <c r="D949" s="517"/>
      <c r="E949" s="518"/>
      <c r="F949" s="518"/>
      <c r="G949" s="519"/>
      <c r="H949" s="37"/>
      <c r="I949" s="37"/>
      <c r="J949" s="156" t="str">
        <f t="shared" si="79"/>
        <v/>
      </c>
      <c r="K949" s="157">
        <f t="shared" si="78"/>
        <v>0</v>
      </c>
      <c r="L949" s="157">
        <f t="shared" si="80"/>
        <v>0</v>
      </c>
    </row>
    <row r="950" spans="1:12" ht="18.75" customHeight="1">
      <c r="A950" s="33">
        <v>11</v>
      </c>
      <c r="B950" s="36"/>
      <c r="C950" s="36"/>
      <c r="D950" s="517"/>
      <c r="E950" s="518"/>
      <c r="F950" s="518"/>
      <c r="G950" s="519"/>
      <c r="H950" s="37"/>
      <c r="I950" s="37"/>
      <c r="J950" s="156" t="str">
        <f t="shared" si="79"/>
        <v/>
      </c>
      <c r="K950" s="157">
        <f t="shared" si="78"/>
        <v>0</v>
      </c>
      <c r="L950" s="157">
        <f t="shared" si="80"/>
        <v>0</v>
      </c>
    </row>
    <row r="951" spans="1:12" ht="18.75" customHeight="1">
      <c r="A951" s="33">
        <v>12</v>
      </c>
      <c r="B951" s="36"/>
      <c r="C951" s="36"/>
      <c r="D951" s="517"/>
      <c r="E951" s="518"/>
      <c r="F951" s="518"/>
      <c r="G951" s="519"/>
      <c r="H951" s="37"/>
      <c r="I951" s="37"/>
      <c r="J951" s="156" t="str">
        <f t="shared" si="79"/>
        <v/>
      </c>
      <c r="K951" s="157">
        <f t="shared" si="78"/>
        <v>0</v>
      </c>
      <c r="L951" s="157">
        <f t="shared" si="80"/>
        <v>0</v>
      </c>
    </row>
    <row r="952" spans="1:12" ht="18.75" customHeight="1">
      <c r="A952" s="33">
        <v>13</v>
      </c>
      <c r="B952" s="36"/>
      <c r="C952" s="36"/>
      <c r="D952" s="517"/>
      <c r="E952" s="518"/>
      <c r="F952" s="518"/>
      <c r="G952" s="519"/>
      <c r="H952" s="37"/>
      <c r="I952" s="37"/>
      <c r="J952" s="156" t="str">
        <f t="shared" si="79"/>
        <v/>
      </c>
      <c r="K952" s="157">
        <f t="shared" si="78"/>
        <v>0</v>
      </c>
      <c r="L952" s="157">
        <f t="shared" si="80"/>
        <v>0</v>
      </c>
    </row>
    <row r="953" spans="1:12" ht="18.75" customHeight="1">
      <c r="A953" s="33">
        <v>14</v>
      </c>
      <c r="B953" s="36"/>
      <c r="C953" s="36"/>
      <c r="D953" s="517"/>
      <c r="E953" s="518"/>
      <c r="F953" s="518"/>
      <c r="G953" s="519"/>
      <c r="H953" s="37"/>
      <c r="I953" s="37"/>
      <c r="J953" s="156" t="str">
        <f t="shared" si="79"/>
        <v/>
      </c>
      <c r="K953" s="157">
        <f t="shared" si="78"/>
        <v>0</v>
      </c>
      <c r="L953" s="157">
        <f t="shared" si="80"/>
        <v>0</v>
      </c>
    </row>
    <row r="954" spans="1:12" ht="18.75" customHeight="1">
      <c r="A954" s="33">
        <v>15</v>
      </c>
      <c r="B954" s="36"/>
      <c r="C954" s="36"/>
      <c r="D954" s="517"/>
      <c r="E954" s="518"/>
      <c r="F954" s="518"/>
      <c r="G954" s="519"/>
      <c r="H954" s="37"/>
      <c r="I954" s="37"/>
      <c r="J954" s="156" t="str">
        <f t="shared" si="79"/>
        <v/>
      </c>
      <c r="K954" s="157">
        <f t="shared" si="78"/>
        <v>0</v>
      </c>
      <c r="L954" s="157">
        <f t="shared" si="80"/>
        <v>0</v>
      </c>
    </row>
    <row r="955" spans="1:12" ht="18.75" customHeight="1">
      <c r="A955" s="33">
        <v>16</v>
      </c>
      <c r="B955" s="36"/>
      <c r="C955" s="36"/>
      <c r="D955" s="517"/>
      <c r="E955" s="518"/>
      <c r="F955" s="518"/>
      <c r="G955" s="519"/>
      <c r="H955" s="37"/>
      <c r="I955" s="37"/>
      <c r="J955" s="156" t="str">
        <f t="shared" si="79"/>
        <v/>
      </c>
      <c r="K955" s="157">
        <f t="shared" si="78"/>
        <v>0</v>
      </c>
      <c r="L955" s="157">
        <f t="shared" si="80"/>
        <v>0</v>
      </c>
    </row>
    <row r="956" spans="1:12" ht="18.75" customHeight="1">
      <c r="A956" s="33">
        <v>17</v>
      </c>
      <c r="B956" s="36"/>
      <c r="C956" s="36"/>
      <c r="D956" s="517"/>
      <c r="E956" s="518"/>
      <c r="F956" s="518"/>
      <c r="G956" s="519"/>
      <c r="H956" s="37"/>
      <c r="I956" s="37"/>
      <c r="J956" s="156" t="str">
        <f t="shared" si="79"/>
        <v/>
      </c>
      <c r="K956" s="157">
        <f t="shared" si="78"/>
        <v>0</v>
      </c>
      <c r="L956" s="157">
        <f t="shared" si="80"/>
        <v>0</v>
      </c>
    </row>
    <row r="957" spans="1:12" ht="18.75" customHeight="1">
      <c r="A957" s="33">
        <v>18</v>
      </c>
      <c r="B957" s="36"/>
      <c r="C957" s="36"/>
      <c r="D957" s="517"/>
      <c r="E957" s="518"/>
      <c r="F957" s="518"/>
      <c r="G957" s="519"/>
      <c r="H957" s="37"/>
      <c r="I957" s="37"/>
      <c r="J957" s="156" t="str">
        <f t="shared" si="79"/>
        <v/>
      </c>
      <c r="K957" s="157">
        <f t="shared" si="78"/>
        <v>0</v>
      </c>
      <c r="L957" s="157">
        <f t="shared" si="80"/>
        <v>0</v>
      </c>
    </row>
    <row r="958" spans="1:12" ht="18.75" customHeight="1">
      <c r="A958" s="33">
        <v>19</v>
      </c>
      <c r="B958" s="36"/>
      <c r="C958" s="36"/>
      <c r="D958" s="517"/>
      <c r="E958" s="518"/>
      <c r="F958" s="518"/>
      <c r="G958" s="519"/>
      <c r="H958" s="37"/>
      <c r="I958" s="37"/>
      <c r="J958" s="156" t="str">
        <f t="shared" si="79"/>
        <v/>
      </c>
      <c r="K958" s="157">
        <f t="shared" si="78"/>
        <v>0</v>
      </c>
      <c r="L958" s="157">
        <f t="shared" si="80"/>
        <v>0</v>
      </c>
    </row>
    <row r="959" spans="1:12" ht="18.75" customHeight="1">
      <c r="A959" s="33">
        <v>20</v>
      </c>
      <c r="B959" s="36"/>
      <c r="C959" s="36"/>
      <c r="D959" s="517"/>
      <c r="E959" s="518"/>
      <c r="F959" s="518"/>
      <c r="G959" s="519"/>
      <c r="H959" s="37"/>
      <c r="I959" s="37"/>
      <c r="J959" s="156" t="str">
        <f t="shared" si="79"/>
        <v/>
      </c>
      <c r="K959" s="157">
        <f t="shared" si="78"/>
        <v>0</v>
      </c>
      <c r="L959" s="157">
        <f t="shared" si="80"/>
        <v>0</v>
      </c>
    </row>
    <row r="960" spans="1:12" ht="18.75" customHeight="1">
      <c r="A960" s="33">
        <v>21</v>
      </c>
      <c r="B960" s="36"/>
      <c r="C960" s="36"/>
      <c r="D960" s="517"/>
      <c r="E960" s="518"/>
      <c r="F960" s="518"/>
      <c r="G960" s="519"/>
      <c r="H960" s="37"/>
      <c r="I960" s="37"/>
      <c r="J960" s="156" t="str">
        <f t="shared" si="79"/>
        <v/>
      </c>
      <c r="K960" s="157">
        <f t="shared" si="78"/>
        <v>0</v>
      </c>
      <c r="L960" s="157">
        <f t="shared" si="80"/>
        <v>0</v>
      </c>
    </row>
    <row r="961" spans="1:12" ht="18.75" customHeight="1">
      <c r="A961" s="33">
        <v>22</v>
      </c>
      <c r="B961" s="36"/>
      <c r="C961" s="36"/>
      <c r="D961" s="517"/>
      <c r="E961" s="518"/>
      <c r="F961" s="518"/>
      <c r="G961" s="519"/>
      <c r="H961" s="37"/>
      <c r="I961" s="37"/>
      <c r="J961" s="156" t="str">
        <f t="shared" si="79"/>
        <v/>
      </c>
      <c r="K961" s="157">
        <f t="shared" si="78"/>
        <v>0</v>
      </c>
      <c r="L961" s="157">
        <f t="shared" si="80"/>
        <v>0</v>
      </c>
    </row>
    <row r="962" spans="1:12" ht="18.75" customHeight="1">
      <c r="A962" s="33">
        <v>23</v>
      </c>
      <c r="B962" s="36"/>
      <c r="C962" s="36"/>
      <c r="D962" s="517"/>
      <c r="E962" s="518"/>
      <c r="F962" s="518"/>
      <c r="G962" s="519"/>
      <c r="H962" s="37"/>
      <c r="I962" s="37"/>
      <c r="J962" s="156" t="str">
        <f t="shared" si="79"/>
        <v/>
      </c>
      <c r="K962" s="157">
        <f t="shared" si="78"/>
        <v>0</v>
      </c>
      <c r="L962" s="157">
        <f t="shared" si="80"/>
        <v>0</v>
      </c>
    </row>
    <row r="963" spans="1:12" ht="18.75" customHeight="1">
      <c r="A963" s="33">
        <v>24</v>
      </c>
      <c r="B963" s="36"/>
      <c r="C963" s="36"/>
      <c r="D963" s="517"/>
      <c r="E963" s="518"/>
      <c r="F963" s="518"/>
      <c r="G963" s="519"/>
      <c r="H963" s="38"/>
      <c r="I963" s="37"/>
      <c r="J963" s="156" t="str">
        <f t="shared" si="79"/>
        <v/>
      </c>
      <c r="K963" s="157">
        <f t="shared" si="78"/>
        <v>0</v>
      </c>
      <c r="L963" s="157">
        <f t="shared" si="80"/>
        <v>0</v>
      </c>
    </row>
    <row r="964" spans="1:12" ht="18.75" customHeight="1">
      <c r="A964" s="33">
        <v>25</v>
      </c>
      <c r="B964" s="36"/>
      <c r="C964" s="36"/>
      <c r="D964" s="517"/>
      <c r="E964" s="518"/>
      <c r="F964" s="518"/>
      <c r="G964" s="519"/>
      <c r="H964" s="38"/>
      <c r="I964" s="37"/>
      <c r="J964" s="156" t="str">
        <f t="shared" si="79"/>
        <v/>
      </c>
      <c r="K964" s="157">
        <f t="shared" si="78"/>
        <v>0</v>
      </c>
      <c r="L964" s="157">
        <f t="shared" si="80"/>
        <v>0</v>
      </c>
    </row>
    <row r="965" spans="1:12" ht="18.75" customHeight="1">
      <c r="A965" s="33">
        <v>26</v>
      </c>
      <c r="B965" s="36"/>
      <c r="C965" s="36"/>
      <c r="D965" s="517"/>
      <c r="E965" s="518"/>
      <c r="F965" s="518"/>
      <c r="G965" s="519"/>
      <c r="H965" s="38"/>
      <c r="I965" s="37"/>
      <c r="J965" s="156" t="str">
        <f t="shared" si="79"/>
        <v/>
      </c>
      <c r="K965" s="157">
        <f t="shared" si="78"/>
        <v>0</v>
      </c>
      <c r="L965" s="157">
        <f t="shared" si="80"/>
        <v>0</v>
      </c>
    </row>
    <row r="966" spans="1:12" ht="18.75" customHeight="1">
      <c r="A966" s="33">
        <v>27</v>
      </c>
      <c r="B966" s="36"/>
      <c r="C966" s="36"/>
      <c r="D966" s="517"/>
      <c r="E966" s="518"/>
      <c r="F966" s="518"/>
      <c r="G966" s="519"/>
      <c r="H966" s="38"/>
      <c r="I966" s="37"/>
      <c r="J966" s="156" t="str">
        <f t="shared" si="79"/>
        <v/>
      </c>
      <c r="K966" s="157">
        <f t="shared" si="78"/>
        <v>0</v>
      </c>
      <c r="L966" s="157">
        <f t="shared" si="80"/>
        <v>0</v>
      </c>
    </row>
    <row r="967" spans="1:12" ht="18.75" customHeight="1">
      <c r="A967" s="33">
        <v>28</v>
      </c>
      <c r="B967" s="36"/>
      <c r="C967" s="36"/>
      <c r="D967" s="517"/>
      <c r="E967" s="518"/>
      <c r="F967" s="518"/>
      <c r="G967" s="519"/>
      <c r="H967" s="38"/>
      <c r="I967" s="37"/>
      <c r="J967" s="156" t="str">
        <f t="shared" si="79"/>
        <v/>
      </c>
      <c r="K967" s="157">
        <f t="shared" si="78"/>
        <v>0</v>
      </c>
      <c r="L967" s="157">
        <f t="shared" si="80"/>
        <v>0</v>
      </c>
    </row>
    <row r="968" spans="1:12" ht="18.75" customHeight="1">
      <c r="A968" s="33">
        <v>29</v>
      </c>
      <c r="B968" s="36"/>
      <c r="C968" s="36"/>
      <c r="D968" s="517"/>
      <c r="E968" s="518"/>
      <c r="F968" s="518"/>
      <c r="G968" s="519"/>
      <c r="H968" s="38"/>
      <c r="I968" s="37"/>
      <c r="J968" s="156" t="str">
        <f t="shared" si="79"/>
        <v/>
      </c>
      <c r="K968" s="157">
        <f t="shared" si="78"/>
        <v>0</v>
      </c>
      <c r="L968" s="157">
        <f t="shared" si="80"/>
        <v>0</v>
      </c>
    </row>
    <row r="969" spans="1:12" ht="18.75" customHeight="1">
      <c r="A969" s="33">
        <v>30</v>
      </c>
      <c r="B969" s="36"/>
      <c r="C969" s="36"/>
      <c r="D969" s="517"/>
      <c r="E969" s="518"/>
      <c r="F969" s="518"/>
      <c r="G969" s="519"/>
      <c r="H969" s="37"/>
      <c r="I969" s="37"/>
      <c r="J969" s="156" t="str">
        <f t="shared" si="79"/>
        <v/>
      </c>
      <c r="K969" s="157">
        <f t="shared" si="78"/>
        <v>0</v>
      </c>
      <c r="L969" s="157">
        <f t="shared" si="80"/>
        <v>0</v>
      </c>
    </row>
    <row r="970" spans="1:12" ht="21.75" customHeight="1">
      <c r="A970" s="3"/>
      <c r="B970" s="4">
        <f>GİRİŞ!F36</f>
        <v>0</v>
      </c>
      <c r="C970" s="4"/>
      <c r="D970" s="4" t="s">
        <v>214</v>
      </c>
      <c r="E970" s="4"/>
      <c r="F970" s="4"/>
      <c r="G970" s="4"/>
      <c r="H970" s="6" t="s">
        <v>52</v>
      </c>
      <c r="I970" s="5">
        <f>SUM(I940:I969)</f>
        <v>0</v>
      </c>
      <c r="J970" s="156">
        <f>SUM(J940:J969)</f>
        <v>0</v>
      </c>
      <c r="K970" s="156">
        <f>SUM(K940:K969)</f>
        <v>0</v>
      </c>
      <c r="L970" s="158">
        <f>SUM(L940:L969)</f>
        <v>0</v>
      </c>
    </row>
    <row r="971" spans="1:12">
      <c r="I971" s="158">
        <f>(I970*80)/100</f>
        <v>0</v>
      </c>
      <c r="J971" s="156"/>
      <c r="K971" s="156"/>
      <c r="L971" s="158"/>
    </row>
    <row r="972" spans="1:12">
      <c r="J972" s="158"/>
      <c r="K972" s="158"/>
      <c r="L972" s="158"/>
    </row>
    <row r="973" spans="1:12" ht="33" customHeight="1">
      <c r="A973" s="31"/>
      <c r="B973" s="32"/>
      <c r="C973" s="6">
        <f>B976</f>
        <v>0</v>
      </c>
      <c r="D973" s="257" t="s">
        <v>51</v>
      </c>
      <c r="E973" s="516">
        <f>GİRİŞ!I37</f>
        <v>0</v>
      </c>
      <c r="F973" s="516"/>
      <c r="G973" s="516"/>
      <c r="H973" s="258" t="s">
        <v>208</v>
      </c>
      <c r="I973" s="259"/>
      <c r="J973" s="158"/>
      <c r="K973" s="158"/>
      <c r="L973" s="158"/>
    </row>
    <row r="974" spans="1:12" ht="17.25" customHeight="1">
      <c r="A974" s="529" t="s">
        <v>49</v>
      </c>
      <c r="B974" s="529"/>
      <c r="C974" s="529"/>
      <c r="D974" s="529"/>
      <c r="E974" s="523">
        <f>GİRİŞ!H37</f>
        <v>0</v>
      </c>
      <c r="F974" s="524"/>
      <c r="G974" s="524"/>
      <c r="H974" s="524"/>
      <c r="I974" s="525"/>
      <c r="J974" s="158"/>
      <c r="K974" s="158"/>
      <c r="L974" s="158"/>
    </row>
    <row r="975" spans="1:12" ht="32.25" customHeight="1">
      <c r="A975" s="34" t="s">
        <v>48</v>
      </c>
      <c r="B975" s="34" t="s">
        <v>46</v>
      </c>
      <c r="C975" s="35" t="s">
        <v>12</v>
      </c>
      <c r="D975" s="526" t="s">
        <v>8</v>
      </c>
      <c r="E975" s="527"/>
      <c r="F975" s="527"/>
      <c r="G975" s="528"/>
      <c r="H975" s="34" t="s">
        <v>47</v>
      </c>
      <c r="I975" s="34" t="s">
        <v>38</v>
      </c>
      <c r="J975" s="158"/>
      <c r="K975" s="158"/>
      <c r="L975" s="158"/>
    </row>
    <row r="976" spans="1:12" ht="18.75" customHeight="1">
      <c r="A976" s="33">
        <v>1</v>
      </c>
      <c r="B976" s="33">
        <f>GİRİŞ!E37</f>
        <v>0</v>
      </c>
      <c r="C976" s="36"/>
      <c r="D976" s="517"/>
      <c r="E976" s="518"/>
      <c r="F976" s="518"/>
      <c r="G976" s="519"/>
      <c r="H976" s="147"/>
      <c r="I976" s="37"/>
      <c r="J976" s="156" t="str">
        <f>IF(D976="","",1)</f>
        <v/>
      </c>
      <c r="K976" s="157">
        <f t="shared" ref="K976:K1005" si="81">IF(H976="KONTENJAN",1,0)</f>
        <v>0</v>
      </c>
      <c r="L976" s="157">
        <f>IF(H976="İNDİRİMLİ",1,0)</f>
        <v>0</v>
      </c>
    </row>
    <row r="977" spans="1:12" ht="18.75" customHeight="1">
      <c r="A977" s="33">
        <v>2</v>
      </c>
      <c r="B977" s="36"/>
      <c r="C977" s="36"/>
      <c r="D977" s="517"/>
      <c r="E977" s="518"/>
      <c r="F977" s="518"/>
      <c r="G977" s="519"/>
      <c r="H977" s="37"/>
      <c r="I977" s="37"/>
      <c r="J977" s="156" t="str">
        <f t="shared" ref="J977:J1005" si="82">IF(D977="","",1)</f>
        <v/>
      </c>
      <c r="K977" s="157">
        <f t="shared" si="81"/>
        <v>0</v>
      </c>
      <c r="L977" s="157">
        <f t="shared" ref="L977:L1005" si="83">IF(H977="İNDİRİMLİ",1,0)</f>
        <v>0</v>
      </c>
    </row>
    <row r="978" spans="1:12" ht="18.75" customHeight="1">
      <c r="A978" s="33">
        <v>3</v>
      </c>
      <c r="B978" s="36"/>
      <c r="C978" s="36"/>
      <c r="D978" s="517"/>
      <c r="E978" s="518"/>
      <c r="F978" s="518"/>
      <c r="G978" s="519"/>
      <c r="H978" s="37"/>
      <c r="I978" s="37"/>
      <c r="J978" s="156" t="str">
        <f t="shared" si="82"/>
        <v/>
      </c>
      <c r="K978" s="157">
        <f t="shared" si="81"/>
        <v>0</v>
      </c>
      <c r="L978" s="157">
        <f t="shared" si="83"/>
        <v>0</v>
      </c>
    </row>
    <row r="979" spans="1:12" ht="18.75" customHeight="1">
      <c r="A979" s="33">
        <v>4</v>
      </c>
      <c r="B979" s="36"/>
      <c r="C979" s="36"/>
      <c r="D979" s="517"/>
      <c r="E979" s="518"/>
      <c r="F979" s="518"/>
      <c r="G979" s="519"/>
      <c r="H979" s="37"/>
      <c r="I979" s="37"/>
      <c r="J979" s="156" t="str">
        <f t="shared" si="82"/>
        <v/>
      </c>
      <c r="K979" s="157">
        <f t="shared" si="81"/>
        <v>0</v>
      </c>
      <c r="L979" s="157">
        <f t="shared" si="83"/>
        <v>0</v>
      </c>
    </row>
    <row r="980" spans="1:12" ht="18.75" customHeight="1">
      <c r="A980" s="33">
        <v>5</v>
      </c>
      <c r="B980" s="36"/>
      <c r="C980" s="36"/>
      <c r="D980" s="517"/>
      <c r="E980" s="518"/>
      <c r="F980" s="518"/>
      <c r="G980" s="519"/>
      <c r="H980" s="37"/>
      <c r="I980" s="37"/>
      <c r="J980" s="156" t="str">
        <f t="shared" si="82"/>
        <v/>
      </c>
      <c r="K980" s="157">
        <f t="shared" si="81"/>
        <v>0</v>
      </c>
      <c r="L980" s="157">
        <f t="shared" si="83"/>
        <v>0</v>
      </c>
    </row>
    <row r="981" spans="1:12" ht="18.75" customHeight="1">
      <c r="A981" s="33">
        <v>6</v>
      </c>
      <c r="B981" s="36"/>
      <c r="C981" s="36"/>
      <c r="D981" s="517"/>
      <c r="E981" s="518"/>
      <c r="F981" s="518"/>
      <c r="G981" s="519"/>
      <c r="H981" s="37"/>
      <c r="I981" s="37"/>
      <c r="J981" s="156" t="str">
        <f t="shared" si="82"/>
        <v/>
      </c>
      <c r="K981" s="157">
        <f t="shared" si="81"/>
        <v>0</v>
      </c>
      <c r="L981" s="157">
        <f t="shared" si="83"/>
        <v>0</v>
      </c>
    </row>
    <row r="982" spans="1:12" ht="18.75" customHeight="1">
      <c r="A982" s="33">
        <v>7</v>
      </c>
      <c r="B982" s="36"/>
      <c r="C982" s="36"/>
      <c r="D982" s="517"/>
      <c r="E982" s="518"/>
      <c r="F982" s="518"/>
      <c r="G982" s="519"/>
      <c r="H982" s="37"/>
      <c r="I982" s="37"/>
      <c r="J982" s="156" t="str">
        <f t="shared" si="82"/>
        <v/>
      </c>
      <c r="K982" s="157">
        <f t="shared" si="81"/>
        <v>0</v>
      </c>
      <c r="L982" s="157">
        <f t="shared" si="83"/>
        <v>0</v>
      </c>
    </row>
    <row r="983" spans="1:12" ht="18.75" customHeight="1">
      <c r="A983" s="33">
        <v>8</v>
      </c>
      <c r="B983" s="36"/>
      <c r="C983" s="36"/>
      <c r="D983" s="517"/>
      <c r="E983" s="518"/>
      <c r="F983" s="518"/>
      <c r="G983" s="519"/>
      <c r="H983" s="37"/>
      <c r="I983" s="37"/>
      <c r="J983" s="156" t="str">
        <f t="shared" si="82"/>
        <v/>
      </c>
      <c r="K983" s="157">
        <f t="shared" si="81"/>
        <v>0</v>
      </c>
      <c r="L983" s="157">
        <f t="shared" si="83"/>
        <v>0</v>
      </c>
    </row>
    <row r="984" spans="1:12" ht="18.75" customHeight="1">
      <c r="A984" s="33">
        <v>9</v>
      </c>
      <c r="B984" s="36"/>
      <c r="C984" s="36"/>
      <c r="D984" s="517"/>
      <c r="E984" s="518"/>
      <c r="F984" s="518"/>
      <c r="G984" s="519"/>
      <c r="H984" s="37"/>
      <c r="I984" s="37"/>
      <c r="J984" s="156" t="str">
        <f t="shared" si="82"/>
        <v/>
      </c>
      <c r="K984" s="157">
        <f t="shared" si="81"/>
        <v>0</v>
      </c>
      <c r="L984" s="157">
        <f t="shared" si="83"/>
        <v>0</v>
      </c>
    </row>
    <row r="985" spans="1:12" ht="18.75" customHeight="1">
      <c r="A985" s="33">
        <v>10</v>
      </c>
      <c r="B985" s="36"/>
      <c r="C985" s="36"/>
      <c r="D985" s="517"/>
      <c r="E985" s="518"/>
      <c r="F985" s="518"/>
      <c r="G985" s="519"/>
      <c r="H985" s="37"/>
      <c r="I985" s="37"/>
      <c r="J985" s="156" t="str">
        <f t="shared" si="82"/>
        <v/>
      </c>
      <c r="K985" s="157">
        <f t="shared" si="81"/>
        <v>0</v>
      </c>
      <c r="L985" s="157">
        <f t="shared" si="83"/>
        <v>0</v>
      </c>
    </row>
    <row r="986" spans="1:12" ht="18.75" customHeight="1">
      <c r="A986" s="33">
        <v>11</v>
      </c>
      <c r="B986" s="36"/>
      <c r="C986" s="36"/>
      <c r="D986" s="517"/>
      <c r="E986" s="518"/>
      <c r="F986" s="518"/>
      <c r="G986" s="519"/>
      <c r="H986" s="37"/>
      <c r="I986" s="37"/>
      <c r="J986" s="156" t="str">
        <f t="shared" si="82"/>
        <v/>
      </c>
      <c r="K986" s="157">
        <f t="shared" si="81"/>
        <v>0</v>
      </c>
      <c r="L986" s="157">
        <f t="shared" si="83"/>
        <v>0</v>
      </c>
    </row>
    <row r="987" spans="1:12" ht="18.75" customHeight="1">
      <c r="A987" s="33">
        <v>12</v>
      </c>
      <c r="B987" s="36"/>
      <c r="C987" s="36"/>
      <c r="D987" s="517"/>
      <c r="E987" s="518"/>
      <c r="F987" s="518"/>
      <c r="G987" s="519"/>
      <c r="H987" s="37"/>
      <c r="I987" s="37"/>
      <c r="J987" s="156" t="str">
        <f t="shared" si="82"/>
        <v/>
      </c>
      <c r="K987" s="157">
        <f t="shared" si="81"/>
        <v>0</v>
      </c>
      <c r="L987" s="157">
        <f t="shared" si="83"/>
        <v>0</v>
      </c>
    </row>
    <row r="988" spans="1:12" ht="18.75" customHeight="1">
      <c r="A988" s="33">
        <v>13</v>
      </c>
      <c r="B988" s="36"/>
      <c r="C988" s="36"/>
      <c r="D988" s="517"/>
      <c r="E988" s="518"/>
      <c r="F988" s="518"/>
      <c r="G988" s="519"/>
      <c r="H988" s="37"/>
      <c r="I988" s="37"/>
      <c r="J988" s="156" t="str">
        <f t="shared" si="82"/>
        <v/>
      </c>
      <c r="K988" s="157">
        <f t="shared" si="81"/>
        <v>0</v>
      </c>
      <c r="L988" s="157">
        <f t="shared" si="83"/>
        <v>0</v>
      </c>
    </row>
    <row r="989" spans="1:12" ht="18.75" customHeight="1">
      <c r="A989" s="33">
        <v>14</v>
      </c>
      <c r="B989" s="36"/>
      <c r="C989" s="36"/>
      <c r="D989" s="517"/>
      <c r="E989" s="518"/>
      <c r="F989" s="518"/>
      <c r="G989" s="519"/>
      <c r="H989" s="37"/>
      <c r="I989" s="37"/>
      <c r="J989" s="156" t="str">
        <f t="shared" si="82"/>
        <v/>
      </c>
      <c r="K989" s="157">
        <f t="shared" si="81"/>
        <v>0</v>
      </c>
      <c r="L989" s="157">
        <f t="shared" si="83"/>
        <v>0</v>
      </c>
    </row>
    <row r="990" spans="1:12" ht="18.75" customHeight="1">
      <c r="A990" s="33">
        <v>15</v>
      </c>
      <c r="B990" s="36"/>
      <c r="C990" s="36"/>
      <c r="D990" s="517"/>
      <c r="E990" s="518"/>
      <c r="F990" s="518"/>
      <c r="G990" s="519"/>
      <c r="H990" s="37"/>
      <c r="I990" s="37"/>
      <c r="J990" s="156" t="str">
        <f t="shared" si="82"/>
        <v/>
      </c>
      <c r="K990" s="157">
        <f t="shared" si="81"/>
        <v>0</v>
      </c>
      <c r="L990" s="157">
        <f t="shared" si="83"/>
        <v>0</v>
      </c>
    </row>
    <row r="991" spans="1:12" ht="18.75" customHeight="1">
      <c r="A991" s="33">
        <v>16</v>
      </c>
      <c r="B991" s="36"/>
      <c r="C991" s="36"/>
      <c r="D991" s="517"/>
      <c r="E991" s="518"/>
      <c r="F991" s="518"/>
      <c r="G991" s="519"/>
      <c r="H991" s="37"/>
      <c r="I991" s="37"/>
      <c r="J991" s="156" t="str">
        <f t="shared" si="82"/>
        <v/>
      </c>
      <c r="K991" s="157">
        <f t="shared" si="81"/>
        <v>0</v>
      </c>
      <c r="L991" s="157">
        <f t="shared" si="83"/>
        <v>0</v>
      </c>
    </row>
    <row r="992" spans="1:12" ht="18.75" customHeight="1">
      <c r="A992" s="33">
        <v>17</v>
      </c>
      <c r="B992" s="36"/>
      <c r="C992" s="36"/>
      <c r="D992" s="517"/>
      <c r="E992" s="518"/>
      <c r="F992" s="518"/>
      <c r="G992" s="519"/>
      <c r="H992" s="37"/>
      <c r="I992" s="37"/>
      <c r="J992" s="156" t="str">
        <f t="shared" si="82"/>
        <v/>
      </c>
      <c r="K992" s="157">
        <f t="shared" si="81"/>
        <v>0</v>
      </c>
      <c r="L992" s="157">
        <f t="shared" si="83"/>
        <v>0</v>
      </c>
    </row>
    <row r="993" spans="1:12" ht="18.75" customHeight="1">
      <c r="A993" s="33">
        <v>18</v>
      </c>
      <c r="B993" s="36"/>
      <c r="C993" s="36"/>
      <c r="D993" s="517"/>
      <c r="E993" s="518"/>
      <c r="F993" s="518"/>
      <c r="G993" s="519"/>
      <c r="H993" s="37"/>
      <c r="I993" s="37"/>
      <c r="J993" s="156" t="str">
        <f t="shared" si="82"/>
        <v/>
      </c>
      <c r="K993" s="157">
        <f t="shared" si="81"/>
        <v>0</v>
      </c>
      <c r="L993" s="157">
        <f t="shared" si="83"/>
        <v>0</v>
      </c>
    </row>
    <row r="994" spans="1:12" ht="18.75" customHeight="1">
      <c r="A994" s="33">
        <v>19</v>
      </c>
      <c r="B994" s="36"/>
      <c r="C994" s="36"/>
      <c r="D994" s="517"/>
      <c r="E994" s="518"/>
      <c r="F994" s="518"/>
      <c r="G994" s="519"/>
      <c r="H994" s="37"/>
      <c r="I994" s="37"/>
      <c r="J994" s="156" t="str">
        <f t="shared" si="82"/>
        <v/>
      </c>
      <c r="K994" s="157">
        <f t="shared" si="81"/>
        <v>0</v>
      </c>
      <c r="L994" s="157">
        <f t="shared" si="83"/>
        <v>0</v>
      </c>
    </row>
    <row r="995" spans="1:12" ht="18.75" customHeight="1">
      <c r="A995" s="33">
        <v>20</v>
      </c>
      <c r="B995" s="36"/>
      <c r="C995" s="36"/>
      <c r="D995" s="517"/>
      <c r="E995" s="518"/>
      <c r="F995" s="518"/>
      <c r="G995" s="519"/>
      <c r="H995" s="37"/>
      <c r="I995" s="37"/>
      <c r="J995" s="156" t="str">
        <f t="shared" si="82"/>
        <v/>
      </c>
      <c r="K995" s="157">
        <f t="shared" si="81"/>
        <v>0</v>
      </c>
      <c r="L995" s="157">
        <f t="shared" si="83"/>
        <v>0</v>
      </c>
    </row>
    <row r="996" spans="1:12" ht="18.75" customHeight="1">
      <c r="A996" s="33">
        <v>21</v>
      </c>
      <c r="B996" s="36"/>
      <c r="C996" s="36"/>
      <c r="D996" s="517"/>
      <c r="E996" s="518"/>
      <c r="F996" s="518"/>
      <c r="G996" s="519"/>
      <c r="H996" s="37"/>
      <c r="I996" s="37"/>
      <c r="J996" s="156" t="str">
        <f t="shared" si="82"/>
        <v/>
      </c>
      <c r="K996" s="157">
        <f t="shared" si="81"/>
        <v>0</v>
      </c>
      <c r="L996" s="157">
        <f t="shared" si="83"/>
        <v>0</v>
      </c>
    </row>
    <row r="997" spans="1:12" ht="18.75" customHeight="1">
      <c r="A997" s="33">
        <v>22</v>
      </c>
      <c r="B997" s="36"/>
      <c r="C997" s="36"/>
      <c r="D997" s="517"/>
      <c r="E997" s="518"/>
      <c r="F997" s="518"/>
      <c r="G997" s="519"/>
      <c r="H997" s="37"/>
      <c r="I997" s="37"/>
      <c r="J997" s="156" t="str">
        <f t="shared" si="82"/>
        <v/>
      </c>
      <c r="K997" s="157">
        <f t="shared" si="81"/>
        <v>0</v>
      </c>
      <c r="L997" s="157">
        <f t="shared" si="83"/>
        <v>0</v>
      </c>
    </row>
    <row r="998" spans="1:12" ht="18.75" customHeight="1">
      <c r="A998" s="33">
        <v>23</v>
      </c>
      <c r="B998" s="36"/>
      <c r="C998" s="36"/>
      <c r="D998" s="517"/>
      <c r="E998" s="518"/>
      <c r="F998" s="518"/>
      <c r="G998" s="519"/>
      <c r="H998" s="37"/>
      <c r="I998" s="37"/>
      <c r="J998" s="156" t="str">
        <f t="shared" si="82"/>
        <v/>
      </c>
      <c r="K998" s="157">
        <f t="shared" si="81"/>
        <v>0</v>
      </c>
      <c r="L998" s="157">
        <f t="shared" si="83"/>
        <v>0</v>
      </c>
    </row>
    <row r="999" spans="1:12" ht="18.75" customHeight="1">
      <c r="A999" s="33">
        <v>24</v>
      </c>
      <c r="B999" s="36"/>
      <c r="C999" s="36"/>
      <c r="D999" s="517"/>
      <c r="E999" s="518"/>
      <c r="F999" s="518"/>
      <c r="G999" s="519"/>
      <c r="H999" s="38"/>
      <c r="I999" s="37"/>
      <c r="J999" s="156" t="str">
        <f t="shared" si="82"/>
        <v/>
      </c>
      <c r="K999" s="157">
        <f t="shared" si="81"/>
        <v>0</v>
      </c>
      <c r="L999" s="157">
        <f t="shared" si="83"/>
        <v>0</v>
      </c>
    </row>
    <row r="1000" spans="1:12" ht="18.75" customHeight="1">
      <c r="A1000" s="33">
        <v>25</v>
      </c>
      <c r="B1000" s="36"/>
      <c r="C1000" s="36"/>
      <c r="D1000" s="517"/>
      <c r="E1000" s="518"/>
      <c r="F1000" s="518"/>
      <c r="G1000" s="519"/>
      <c r="H1000" s="38"/>
      <c r="I1000" s="37"/>
      <c r="J1000" s="156" t="str">
        <f t="shared" si="82"/>
        <v/>
      </c>
      <c r="K1000" s="157">
        <f t="shared" si="81"/>
        <v>0</v>
      </c>
      <c r="L1000" s="157">
        <f t="shared" si="83"/>
        <v>0</v>
      </c>
    </row>
    <row r="1001" spans="1:12" ht="18.75" customHeight="1">
      <c r="A1001" s="33">
        <v>26</v>
      </c>
      <c r="B1001" s="36"/>
      <c r="C1001" s="36"/>
      <c r="D1001" s="517"/>
      <c r="E1001" s="518"/>
      <c r="F1001" s="518"/>
      <c r="G1001" s="519"/>
      <c r="H1001" s="38"/>
      <c r="I1001" s="37"/>
      <c r="J1001" s="156" t="str">
        <f t="shared" si="82"/>
        <v/>
      </c>
      <c r="K1001" s="157">
        <f t="shared" si="81"/>
        <v>0</v>
      </c>
      <c r="L1001" s="157">
        <f t="shared" si="83"/>
        <v>0</v>
      </c>
    </row>
    <row r="1002" spans="1:12" ht="18.75" customHeight="1">
      <c r="A1002" s="33">
        <v>27</v>
      </c>
      <c r="B1002" s="36"/>
      <c r="C1002" s="36"/>
      <c r="D1002" s="517"/>
      <c r="E1002" s="518"/>
      <c r="F1002" s="518"/>
      <c r="G1002" s="519"/>
      <c r="H1002" s="38"/>
      <c r="I1002" s="37"/>
      <c r="J1002" s="156" t="str">
        <f t="shared" si="82"/>
        <v/>
      </c>
      <c r="K1002" s="157">
        <f t="shared" si="81"/>
        <v>0</v>
      </c>
      <c r="L1002" s="157">
        <f t="shared" si="83"/>
        <v>0</v>
      </c>
    </row>
    <row r="1003" spans="1:12" ht="18.75" customHeight="1">
      <c r="A1003" s="33">
        <v>28</v>
      </c>
      <c r="B1003" s="36"/>
      <c r="C1003" s="36"/>
      <c r="D1003" s="517"/>
      <c r="E1003" s="518"/>
      <c r="F1003" s="518"/>
      <c r="G1003" s="519"/>
      <c r="H1003" s="38"/>
      <c r="I1003" s="37"/>
      <c r="J1003" s="156" t="str">
        <f t="shared" si="82"/>
        <v/>
      </c>
      <c r="K1003" s="157">
        <f t="shared" si="81"/>
        <v>0</v>
      </c>
      <c r="L1003" s="157">
        <f t="shared" si="83"/>
        <v>0</v>
      </c>
    </row>
    <row r="1004" spans="1:12" ht="18.75" customHeight="1">
      <c r="A1004" s="33">
        <v>29</v>
      </c>
      <c r="B1004" s="36"/>
      <c r="C1004" s="36"/>
      <c r="D1004" s="517"/>
      <c r="E1004" s="518"/>
      <c r="F1004" s="518"/>
      <c r="G1004" s="519"/>
      <c r="H1004" s="38"/>
      <c r="I1004" s="37"/>
      <c r="J1004" s="156" t="str">
        <f t="shared" si="82"/>
        <v/>
      </c>
      <c r="K1004" s="157">
        <f t="shared" si="81"/>
        <v>0</v>
      </c>
      <c r="L1004" s="157">
        <f t="shared" si="83"/>
        <v>0</v>
      </c>
    </row>
    <row r="1005" spans="1:12" ht="18.75" customHeight="1">
      <c r="A1005" s="33">
        <v>30</v>
      </c>
      <c r="B1005" s="36"/>
      <c r="C1005" s="36"/>
      <c r="D1005" s="517"/>
      <c r="E1005" s="518"/>
      <c r="F1005" s="518"/>
      <c r="G1005" s="519"/>
      <c r="H1005" s="37"/>
      <c r="I1005" s="37"/>
      <c r="J1005" s="156" t="str">
        <f t="shared" si="82"/>
        <v/>
      </c>
      <c r="K1005" s="157">
        <f t="shared" si="81"/>
        <v>0</v>
      </c>
      <c r="L1005" s="157">
        <f t="shared" si="83"/>
        <v>0</v>
      </c>
    </row>
    <row r="1006" spans="1:12" ht="21.75" customHeight="1">
      <c r="A1006" s="3"/>
      <c r="B1006" s="4">
        <f>GİRİŞ!F37</f>
        <v>0</v>
      </c>
      <c r="C1006" s="4"/>
      <c r="D1006" s="4" t="s">
        <v>214</v>
      </c>
      <c r="E1006" s="4"/>
      <c r="F1006" s="4"/>
      <c r="G1006" s="4"/>
      <c r="H1006" s="6" t="s">
        <v>52</v>
      </c>
      <c r="I1006" s="5">
        <f>SUM(I976:I1005)</f>
        <v>0</v>
      </c>
      <c r="J1006" s="156">
        <f>SUM(J976:J1005)</f>
        <v>0</v>
      </c>
      <c r="K1006" s="156">
        <f>SUM(K976:K1005)</f>
        <v>0</v>
      </c>
      <c r="L1006" s="158">
        <f>SUM(L976:L1005)</f>
        <v>0</v>
      </c>
    </row>
    <row r="1007" spans="1:12">
      <c r="I1007" s="158">
        <f>(I1006*80)/100</f>
        <v>0</v>
      </c>
      <c r="J1007" s="156"/>
      <c r="K1007" s="156"/>
      <c r="L1007" s="158"/>
    </row>
    <row r="1008" spans="1:12">
      <c r="J1008" s="158"/>
      <c r="K1008" s="158"/>
      <c r="L1008" s="158"/>
    </row>
    <row r="1009" spans="1:12" ht="33" customHeight="1">
      <c r="A1009" s="31"/>
      <c r="B1009" s="32"/>
      <c r="C1009" s="6">
        <f>B1012</f>
        <v>0</v>
      </c>
      <c r="D1009" s="257" t="s">
        <v>51</v>
      </c>
      <c r="E1009" s="516">
        <f>GİRİŞ!I38</f>
        <v>0</v>
      </c>
      <c r="F1009" s="516"/>
      <c r="G1009" s="516"/>
      <c r="H1009" s="258" t="s">
        <v>208</v>
      </c>
      <c r="I1009" s="259"/>
      <c r="J1009" s="158"/>
      <c r="K1009" s="158"/>
      <c r="L1009" s="158"/>
    </row>
    <row r="1010" spans="1:12" ht="17.25" customHeight="1">
      <c r="A1010" s="529" t="s">
        <v>49</v>
      </c>
      <c r="B1010" s="529"/>
      <c r="C1010" s="529"/>
      <c r="D1010" s="529"/>
      <c r="E1010" s="523">
        <f>GİRİŞ!H38</f>
        <v>0</v>
      </c>
      <c r="F1010" s="524"/>
      <c r="G1010" s="524"/>
      <c r="H1010" s="524"/>
      <c r="I1010" s="525"/>
      <c r="J1010" s="158"/>
      <c r="K1010" s="158"/>
      <c r="L1010" s="158"/>
    </row>
    <row r="1011" spans="1:12" ht="32.25" customHeight="1">
      <c r="A1011" s="34" t="s">
        <v>48</v>
      </c>
      <c r="B1011" s="34" t="s">
        <v>46</v>
      </c>
      <c r="C1011" s="35" t="s">
        <v>12</v>
      </c>
      <c r="D1011" s="526" t="s">
        <v>8</v>
      </c>
      <c r="E1011" s="527"/>
      <c r="F1011" s="527"/>
      <c r="G1011" s="528"/>
      <c r="H1011" s="34" t="s">
        <v>47</v>
      </c>
      <c r="I1011" s="34" t="s">
        <v>38</v>
      </c>
      <c r="J1011" s="158"/>
      <c r="K1011" s="158"/>
      <c r="L1011" s="158"/>
    </row>
    <row r="1012" spans="1:12" ht="18.75" customHeight="1">
      <c r="A1012" s="33">
        <v>1</v>
      </c>
      <c r="B1012" s="33">
        <f>GİRİŞ!E38</f>
        <v>0</v>
      </c>
      <c r="C1012" s="36"/>
      <c r="D1012" s="517"/>
      <c r="E1012" s="518"/>
      <c r="F1012" s="518"/>
      <c r="G1012" s="519"/>
      <c r="H1012" s="147"/>
      <c r="I1012" s="37"/>
      <c r="J1012" s="156" t="str">
        <f>IF(D1012="","",1)</f>
        <v/>
      </c>
      <c r="K1012" s="157">
        <f t="shared" ref="K1012:K1041" si="84">IF(H1012="KONTENJAN",1,0)</f>
        <v>0</v>
      </c>
      <c r="L1012" s="157">
        <f>IF(H1012="İNDİRİMLİ",1,0)</f>
        <v>0</v>
      </c>
    </row>
    <row r="1013" spans="1:12" ht="18.75" customHeight="1">
      <c r="A1013" s="33">
        <v>2</v>
      </c>
      <c r="B1013" s="36"/>
      <c r="C1013" s="36"/>
      <c r="D1013" s="517"/>
      <c r="E1013" s="518"/>
      <c r="F1013" s="518"/>
      <c r="G1013" s="519"/>
      <c r="H1013" s="37"/>
      <c r="I1013" s="37"/>
      <c r="J1013" s="156" t="str">
        <f t="shared" ref="J1013:J1041" si="85">IF(D1013="","",1)</f>
        <v/>
      </c>
      <c r="K1013" s="157">
        <f t="shared" si="84"/>
        <v>0</v>
      </c>
      <c r="L1013" s="157">
        <f t="shared" ref="L1013:L1041" si="86">IF(H1013="İNDİRİMLİ",1,0)</f>
        <v>0</v>
      </c>
    </row>
    <row r="1014" spans="1:12" ht="18.75" customHeight="1">
      <c r="A1014" s="33">
        <v>3</v>
      </c>
      <c r="B1014" s="36"/>
      <c r="C1014" s="36"/>
      <c r="D1014" s="517"/>
      <c r="E1014" s="518"/>
      <c r="F1014" s="518"/>
      <c r="G1014" s="519"/>
      <c r="H1014" s="37"/>
      <c r="I1014" s="37"/>
      <c r="J1014" s="156" t="str">
        <f t="shared" si="85"/>
        <v/>
      </c>
      <c r="K1014" s="157">
        <f t="shared" si="84"/>
        <v>0</v>
      </c>
      <c r="L1014" s="157">
        <f t="shared" si="86"/>
        <v>0</v>
      </c>
    </row>
    <row r="1015" spans="1:12" ht="18.75" customHeight="1">
      <c r="A1015" s="33">
        <v>4</v>
      </c>
      <c r="B1015" s="36"/>
      <c r="C1015" s="36"/>
      <c r="D1015" s="517"/>
      <c r="E1015" s="518"/>
      <c r="F1015" s="518"/>
      <c r="G1015" s="519"/>
      <c r="H1015" s="37"/>
      <c r="I1015" s="37"/>
      <c r="J1015" s="156" t="str">
        <f t="shared" si="85"/>
        <v/>
      </c>
      <c r="K1015" s="157">
        <f t="shared" si="84"/>
        <v>0</v>
      </c>
      <c r="L1015" s="157">
        <f t="shared" si="86"/>
        <v>0</v>
      </c>
    </row>
    <row r="1016" spans="1:12" ht="18.75" customHeight="1">
      <c r="A1016" s="33">
        <v>5</v>
      </c>
      <c r="B1016" s="36"/>
      <c r="C1016" s="36"/>
      <c r="D1016" s="517"/>
      <c r="E1016" s="518"/>
      <c r="F1016" s="518"/>
      <c r="G1016" s="519"/>
      <c r="H1016" s="37"/>
      <c r="I1016" s="37"/>
      <c r="J1016" s="156" t="str">
        <f t="shared" si="85"/>
        <v/>
      </c>
      <c r="K1016" s="157">
        <f t="shared" si="84"/>
        <v>0</v>
      </c>
      <c r="L1016" s="157">
        <f t="shared" si="86"/>
        <v>0</v>
      </c>
    </row>
    <row r="1017" spans="1:12" ht="18.75" customHeight="1">
      <c r="A1017" s="33">
        <v>6</v>
      </c>
      <c r="B1017" s="36"/>
      <c r="C1017" s="36"/>
      <c r="D1017" s="517"/>
      <c r="E1017" s="518"/>
      <c r="F1017" s="518"/>
      <c r="G1017" s="519"/>
      <c r="H1017" s="37"/>
      <c r="I1017" s="37"/>
      <c r="J1017" s="156" t="str">
        <f t="shared" si="85"/>
        <v/>
      </c>
      <c r="K1017" s="157">
        <f t="shared" si="84"/>
        <v>0</v>
      </c>
      <c r="L1017" s="157">
        <f t="shared" si="86"/>
        <v>0</v>
      </c>
    </row>
    <row r="1018" spans="1:12" ht="18.75" customHeight="1">
      <c r="A1018" s="33">
        <v>7</v>
      </c>
      <c r="B1018" s="36"/>
      <c r="C1018" s="36"/>
      <c r="D1018" s="517"/>
      <c r="E1018" s="518"/>
      <c r="F1018" s="518"/>
      <c r="G1018" s="519"/>
      <c r="H1018" s="37"/>
      <c r="I1018" s="37"/>
      <c r="J1018" s="156" t="str">
        <f t="shared" si="85"/>
        <v/>
      </c>
      <c r="K1018" s="157">
        <f t="shared" si="84"/>
        <v>0</v>
      </c>
      <c r="L1018" s="157">
        <f t="shared" si="86"/>
        <v>0</v>
      </c>
    </row>
    <row r="1019" spans="1:12" ht="18.75" customHeight="1">
      <c r="A1019" s="33">
        <v>8</v>
      </c>
      <c r="B1019" s="36"/>
      <c r="C1019" s="36"/>
      <c r="D1019" s="517"/>
      <c r="E1019" s="518"/>
      <c r="F1019" s="518"/>
      <c r="G1019" s="519"/>
      <c r="H1019" s="37"/>
      <c r="I1019" s="37"/>
      <c r="J1019" s="156" t="str">
        <f t="shared" si="85"/>
        <v/>
      </c>
      <c r="K1019" s="157">
        <f t="shared" si="84"/>
        <v>0</v>
      </c>
      <c r="L1019" s="157">
        <f t="shared" si="86"/>
        <v>0</v>
      </c>
    </row>
    <row r="1020" spans="1:12" ht="18.75" customHeight="1">
      <c r="A1020" s="33">
        <v>9</v>
      </c>
      <c r="B1020" s="36"/>
      <c r="C1020" s="36"/>
      <c r="D1020" s="517"/>
      <c r="E1020" s="518"/>
      <c r="F1020" s="518"/>
      <c r="G1020" s="519"/>
      <c r="H1020" s="37"/>
      <c r="I1020" s="37"/>
      <c r="J1020" s="156" t="str">
        <f t="shared" si="85"/>
        <v/>
      </c>
      <c r="K1020" s="157">
        <f t="shared" si="84"/>
        <v>0</v>
      </c>
      <c r="L1020" s="157">
        <f t="shared" si="86"/>
        <v>0</v>
      </c>
    </row>
    <row r="1021" spans="1:12" ht="18.75" customHeight="1">
      <c r="A1021" s="33">
        <v>10</v>
      </c>
      <c r="B1021" s="36"/>
      <c r="C1021" s="36"/>
      <c r="D1021" s="517"/>
      <c r="E1021" s="518"/>
      <c r="F1021" s="518"/>
      <c r="G1021" s="519"/>
      <c r="H1021" s="37"/>
      <c r="I1021" s="37"/>
      <c r="J1021" s="156" t="str">
        <f t="shared" si="85"/>
        <v/>
      </c>
      <c r="K1021" s="157">
        <f t="shared" si="84"/>
        <v>0</v>
      </c>
      <c r="L1021" s="157">
        <f t="shared" si="86"/>
        <v>0</v>
      </c>
    </row>
    <row r="1022" spans="1:12" ht="18.75" customHeight="1">
      <c r="A1022" s="33">
        <v>11</v>
      </c>
      <c r="B1022" s="36"/>
      <c r="C1022" s="36"/>
      <c r="D1022" s="517"/>
      <c r="E1022" s="518"/>
      <c r="F1022" s="518"/>
      <c r="G1022" s="519"/>
      <c r="H1022" s="37"/>
      <c r="I1022" s="37"/>
      <c r="J1022" s="156" t="str">
        <f t="shared" si="85"/>
        <v/>
      </c>
      <c r="K1022" s="157">
        <f t="shared" si="84"/>
        <v>0</v>
      </c>
      <c r="L1022" s="157">
        <f t="shared" si="86"/>
        <v>0</v>
      </c>
    </row>
    <row r="1023" spans="1:12" ht="18.75" customHeight="1">
      <c r="A1023" s="33">
        <v>12</v>
      </c>
      <c r="B1023" s="36"/>
      <c r="C1023" s="36"/>
      <c r="D1023" s="517"/>
      <c r="E1023" s="518"/>
      <c r="F1023" s="518"/>
      <c r="G1023" s="519"/>
      <c r="H1023" s="37"/>
      <c r="I1023" s="37"/>
      <c r="J1023" s="156" t="str">
        <f t="shared" si="85"/>
        <v/>
      </c>
      <c r="K1023" s="157">
        <f t="shared" si="84"/>
        <v>0</v>
      </c>
      <c r="L1023" s="157">
        <f t="shared" si="86"/>
        <v>0</v>
      </c>
    </row>
    <row r="1024" spans="1:12" ht="18.75" customHeight="1">
      <c r="A1024" s="33">
        <v>13</v>
      </c>
      <c r="B1024" s="36"/>
      <c r="C1024" s="36"/>
      <c r="D1024" s="517"/>
      <c r="E1024" s="518"/>
      <c r="F1024" s="518"/>
      <c r="G1024" s="519"/>
      <c r="H1024" s="37"/>
      <c r="I1024" s="37"/>
      <c r="J1024" s="156" t="str">
        <f t="shared" si="85"/>
        <v/>
      </c>
      <c r="K1024" s="157">
        <f t="shared" si="84"/>
        <v>0</v>
      </c>
      <c r="L1024" s="157">
        <f t="shared" si="86"/>
        <v>0</v>
      </c>
    </row>
    <row r="1025" spans="1:12" ht="18.75" customHeight="1">
      <c r="A1025" s="33">
        <v>14</v>
      </c>
      <c r="B1025" s="36"/>
      <c r="C1025" s="36"/>
      <c r="D1025" s="517"/>
      <c r="E1025" s="518"/>
      <c r="F1025" s="518"/>
      <c r="G1025" s="519"/>
      <c r="H1025" s="37"/>
      <c r="I1025" s="37"/>
      <c r="J1025" s="156" t="str">
        <f t="shared" si="85"/>
        <v/>
      </c>
      <c r="K1025" s="157">
        <f t="shared" si="84"/>
        <v>0</v>
      </c>
      <c r="L1025" s="157">
        <f t="shared" si="86"/>
        <v>0</v>
      </c>
    </row>
    <row r="1026" spans="1:12" ht="18.75" customHeight="1">
      <c r="A1026" s="33">
        <v>15</v>
      </c>
      <c r="B1026" s="36"/>
      <c r="C1026" s="36"/>
      <c r="D1026" s="517"/>
      <c r="E1026" s="518"/>
      <c r="F1026" s="518"/>
      <c r="G1026" s="519"/>
      <c r="H1026" s="37"/>
      <c r="I1026" s="37"/>
      <c r="J1026" s="156" t="str">
        <f t="shared" si="85"/>
        <v/>
      </c>
      <c r="K1026" s="157">
        <f t="shared" si="84"/>
        <v>0</v>
      </c>
      <c r="L1026" s="157">
        <f t="shared" si="86"/>
        <v>0</v>
      </c>
    </row>
    <row r="1027" spans="1:12" ht="18.75" customHeight="1">
      <c r="A1027" s="33">
        <v>16</v>
      </c>
      <c r="B1027" s="36"/>
      <c r="C1027" s="36"/>
      <c r="D1027" s="517"/>
      <c r="E1027" s="518"/>
      <c r="F1027" s="518"/>
      <c r="G1027" s="519"/>
      <c r="H1027" s="37"/>
      <c r="I1027" s="37"/>
      <c r="J1027" s="156" t="str">
        <f t="shared" si="85"/>
        <v/>
      </c>
      <c r="K1027" s="157">
        <f t="shared" si="84"/>
        <v>0</v>
      </c>
      <c r="L1027" s="157">
        <f t="shared" si="86"/>
        <v>0</v>
      </c>
    </row>
    <row r="1028" spans="1:12" ht="18.75" customHeight="1">
      <c r="A1028" s="33">
        <v>17</v>
      </c>
      <c r="B1028" s="36"/>
      <c r="C1028" s="36"/>
      <c r="D1028" s="517"/>
      <c r="E1028" s="518"/>
      <c r="F1028" s="518"/>
      <c r="G1028" s="519"/>
      <c r="H1028" s="37"/>
      <c r="I1028" s="37"/>
      <c r="J1028" s="156" t="str">
        <f t="shared" si="85"/>
        <v/>
      </c>
      <c r="K1028" s="157">
        <f t="shared" si="84"/>
        <v>0</v>
      </c>
      <c r="L1028" s="157">
        <f t="shared" si="86"/>
        <v>0</v>
      </c>
    </row>
    <row r="1029" spans="1:12" ht="18.75" customHeight="1">
      <c r="A1029" s="33">
        <v>18</v>
      </c>
      <c r="B1029" s="36"/>
      <c r="C1029" s="36"/>
      <c r="D1029" s="517"/>
      <c r="E1029" s="518"/>
      <c r="F1029" s="518"/>
      <c r="G1029" s="519"/>
      <c r="H1029" s="37"/>
      <c r="I1029" s="37"/>
      <c r="J1029" s="156" t="str">
        <f t="shared" si="85"/>
        <v/>
      </c>
      <c r="K1029" s="157">
        <f t="shared" si="84"/>
        <v>0</v>
      </c>
      <c r="L1029" s="157">
        <f t="shared" si="86"/>
        <v>0</v>
      </c>
    </row>
    <row r="1030" spans="1:12" ht="18.75" customHeight="1">
      <c r="A1030" s="33">
        <v>19</v>
      </c>
      <c r="B1030" s="36"/>
      <c r="C1030" s="36"/>
      <c r="D1030" s="517"/>
      <c r="E1030" s="518"/>
      <c r="F1030" s="518"/>
      <c r="G1030" s="519"/>
      <c r="H1030" s="37"/>
      <c r="I1030" s="37"/>
      <c r="J1030" s="156" t="str">
        <f t="shared" si="85"/>
        <v/>
      </c>
      <c r="K1030" s="157">
        <f t="shared" si="84"/>
        <v>0</v>
      </c>
      <c r="L1030" s="157">
        <f t="shared" si="86"/>
        <v>0</v>
      </c>
    </row>
    <row r="1031" spans="1:12" ht="18.75" customHeight="1">
      <c r="A1031" s="33">
        <v>20</v>
      </c>
      <c r="B1031" s="36"/>
      <c r="C1031" s="36"/>
      <c r="D1031" s="517"/>
      <c r="E1031" s="518"/>
      <c r="F1031" s="518"/>
      <c r="G1031" s="519"/>
      <c r="H1031" s="37"/>
      <c r="I1031" s="37"/>
      <c r="J1031" s="156" t="str">
        <f t="shared" si="85"/>
        <v/>
      </c>
      <c r="K1031" s="157">
        <f t="shared" si="84"/>
        <v>0</v>
      </c>
      <c r="L1031" s="157">
        <f t="shared" si="86"/>
        <v>0</v>
      </c>
    </row>
    <row r="1032" spans="1:12" ht="18.75" customHeight="1">
      <c r="A1032" s="33">
        <v>21</v>
      </c>
      <c r="B1032" s="36"/>
      <c r="C1032" s="36"/>
      <c r="D1032" s="517"/>
      <c r="E1032" s="518"/>
      <c r="F1032" s="518"/>
      <c r="G1032" s="519"/>
      <c r="H1032" s="37"/>
      <c r="I1032" s="37"/>
      <c r="J1032" s="156" t="str">
        <f t="shared" si="85"/>
        <v/>
      </c>
      <c r="K1032" s="157">
        <f t="shared" si="84"/>
        <v>0</v>
      </c>
      <c r="L1032" s="157">
        <f t="shared" si="86"/>
        <v>0</v>
      </c>
    </row>
    <row r="1033" spans="1:12" ht="18.75" customHeight="1">
      <c r="A1033" s="33">
        <v>22</v>
      </c>
      <c r="B1033" s="36"/>
      <c r="C1033" s="36"/>
      <c r="D1033" s="517"/>
      <c r="E1033" s="518"/>
      <c r="F1033" s="518"/>
      <c r="G1033" s="519"/>
      <c r="H1033" s="37"/>
      <c r="I1033" s="37"/>
      <c r="J1033" s="156" t="str">
        <f t="shared" si="85"/>
        <v/>
      </c>
      <c r="K1033" s="157">
        <f t="shared" si="84"/>
        <v>0</v>
      </c>
      <c r="L1033" s="157">
        <f t="shared" si="86"/>
        <v>0</v>
      </c>
    </row>
    <row r="1034" spans="1:12" ht="18.75" customHeight="1">
      <c r="A1034" s="33">
        <v>23</v>
      </c>
      <c r="B1034" s="36"/>
      <c r="C1034" s="36"/>
      <c r="D1034" s="517"/>
      <c r="E1034" s="518"/>
      <c r="F1034" s="518"/>
      <c r="G1034" s="519"/>
      <c r="H1034" s="37"/>
      <c r="I1034" s="37"/>
      <c r="J1034" s="156" t="str">
        <f t="shared" si="85"/>
        <v/>
      </c>
      <c r="K1034" s="157">
        <f t="shared" si="84"/>
        <v>0</v>
      </c>
      <c r="L1034" s="157">
        <f t="shared" si="86"/>
        <v>0</v>
      </c>
    </row>
    <row r="1035" spans="1:12" ht="18.75" customHeight="1">
      <c r="A1035" s="33">
        <v>24</v>
      </c>
      <c r="B1035" s="36"/>
      <c r="C1035" s="36"/>
      <c r="D1035" s="517"/>
      <c r="E1035" s="518"/>
      <c r="F1035" s="518"/>
      <c r="G1035" s="519"/>
      <c r="H1035" s="38"/>
      <c r="I1035" s="37"/>
      <c r="J1035" s="156" t="str">
        <f t="shared" si="85"/>
        <v/>
      </c>
      <c r="K1035" s="157">
        <f t="shared" si="84"/>
        <v>0</v>
      </c>
      <c r="L1035" s="157">
        <f t="shared" si="86"/>
        <v>0</v>
      </c>
    </row>
    <row r="1036" spans="1:12" ht="18.75" customHeight="1">
      <c r="A1036" s="33">
        <v>25</v>
      </c>
      <c r="B1036" s="36"/>
      <c r="C1036" s="36"/>
      <c r="D1036" s="517"/>
      <c r="E1036" s="518"/>
      <c r="F1036" s="518"/>
      <c r="G1036" s="519"/>
      <c r="H1036" s="38"/>
      <c r="I1036" s="37"/>
      <c r="J1036" s="156" t="str">
        <f t="shared" si="85"/>
        <v/>
      </c>
      <c r="K1036" s="157">
        <f t="shared" si="84"/>
        <v>0</v>
      </c>
      <c r="L1036" s="157">
        <f t="shared" si="86"/>
        <v>0</v>
      </c>
    </row>
    <row r="1037" spans="1:12" ht="18.75" customHeight="1">
      <c r="A1037" s="33">
        <v>26</v>
      </c>
      <c r="B1037" s="36"/>
      <c r="C1037" s="36"/>
      <c r="D1037" s="517"/>
      <c r="E1037" s="518"/>
      <c r="F1037" s="518"/>
      <c r="G1037" s="519"/>
      <c r="H1037" s="38"/>
      <c r="I1037" s="37"/>
      <c r="J1037" s="156" t="str">
        <f t="shared" si="85"/>
        <v/>
      </c>
      <c r="K1037" s="157">
        <f t="shared" si="84"/>
        <v>0</v>
      </c>
      <c r="L1037" s="157">
        <f t="shared" si="86"/>
        <v>0</v>
      </c>
    </row>
    <row r="1038" spans="1:12" ht="18.75" customHeight="1">
      <c r="A1038" s="33">
        <v>27</v>
      </c>
      <c r="B1038" s="36"/>
      <c r="C1038" s="36"/>
      <c r="D1038" s="517"/>
      <c r="E1038" s="518"/>
      <c r="F1038" s="518"/>
      <c r="G1038" s="519"/>
      <c r="H1038" s="38"/>
      <c r="I1038" s="37"/>
      <c r="J1038" s="156" t="str">
        <f t="shared" si="85"/>
        <v/>
      </c>
      <c r="K1038" s="157">
        <f t="shared" si="84"/>
        <v>0</v>
      </c>
      <c r="L1038" s="157">
        <f t="shared" si="86"/>
        <v>0</v>
      </c>
    </row>
    <row r="1039" spans="1:12" ht="18.75" customHeight="1">
      <c r="A1039" s="33">
        <v>28</v>
      </c>
      <c r="B1039" s="36"/>
      <c r="C1039" s="36"/>
      <c r="D1039" s="517"/>
      <c r="E1039" s="518"/>
      <c r="F1039" s="518"/>
      <c r="G1039" s="519"/>
      <c r="H1039" s="38"/>
      <c r="I1039" s="37"/>
      <c r="J1039" s="156" t="str">
        <f t="shared" si="85"/>
        <v/>
      </c>
      <c r="K1039" s="157">
        <f t="shared" si="84"/>
        <v>0</v>
      </c>
      <c r="L1039" s="157">
        <f t="shared" si="86"/>
        <v>0</v>
      </c>
    </row>
    <row r="1040" spans="1:12" ht="18.75" customHeight="1">
      <c r="A1040" s="33">
        <v>29</v>
      </c>
      <c r="B1040" s="36"/>
      <c r="C1040" s="36"/>
      <c r="D1040" s="517"/>
      <c r="E1040" s="518"/>
      <c r="F1040" s="518"/>
      <c r="G1040" s="519"/>
      <c r="H1040" s="38"/>
      <c r="I1040" s="37"/>
      <c r="J1040" s="156" t="str">
        <f t="shared" si="85"/>
        <v/>
      </c>
      <c r="K1040" s="157">
        <f t="shared" si="84"/>
        <v>0</v>
      </c>
      <c r="L1040" s="157">
        <f t="shared" si="86"/>
        <v>0</v>
      </c>
    </row>
    <row r="1041" spans="1:12" ht="18.75" customHeight="1">
      <c r="A1041" s="33">
        <v>30</v>
      </c>
      <c r="B1041" s="36"/>
      <c r="C1041" s="36"/>
      <c r="D1041" s="517"/>
      <c r="E1041" s="518"/>
      <c r="F1041" s="518"/>
      <c r="G1041" s="519"/>
      <c r="H1041" s="37"/>
      <c r="I1041" s="37"/>
      <c r="J1041" s="156" t="str">
        <f t="shared" si="85"/>
        <v/>
      </c>
      <c r="K1041" s="157">
        <f t="shared" si="84"/>
        <v>0</v>
      </c>
      <c r="L1041" s="157">
        <f t="shared" si="86"/>
        <v>0</v>
      </c>
    </row>
    <row r="1042" spans="1:12" ht="21.75" customHeight="1">
      <c r="A1042" s="3"/>
      <c r="B1042" s="4">
        <f>GİRİŞ!F38</f>
        <v>0</v>
      </c>
      <c r="C1042" s="4"/>
      <c r="D1042" s="4" t="s">
        <v>214</v>
      </c>
      <c r="E1042" s="4"/>
      <c r="F1042" s="4"/>
      <c r="G1042" s="4"/>
      <c r="H1042" s="6" t="s">
        <v>52</v>
      </c>
      <c r="I1042" s="5">
        <f>SUM(I1012:I1041)</f>
        <v>0</v>
      </c>
      <c r="J1042" s="156">
        <f>SUM(J1012:J1041)</f>
        <v>0</v>
      </c>
      <c r="K1042" s="156">
        <f>SUM(K1012:K1041)</f>
        <v>0</v>
      </c>
      <c r="L1042" s="158">
        <f>SUM(L1012:L1041)</f>
        <v>0</v>
      </c>
    </row>
    <row r="1043" spans="1:12">
      <c r="I1043" s="158">
        <f>(I1042*80)/100</f>
        <v>0</v>
      </c>
      <c r="J1043" s="156"/>
      <c r="K1043" s="156"/>
      <c r="L1043" s="158"/>
    </row>
    <row r="1044" spans="1:12">
      <c r="J1044" s="158"/>
      <c r="K1044" s="158"/>
      <c r="L1044" s="158"/>
    </row>
    <row r="1045" spans="1:12" ht="33" customHeight="1">
      <c r="A1045" s="31"/>
      <c r="B1045" s="32"/>
      <c r="C1045" s="6">
        <f>B1048</f>
        <v>0</v>
      </c>
      <c r="D1045" s="257" t="s">
        <v>51</v>
      </c>
      <c r="E1045" s="516">
        <f>GİRİŞ!I39</f>
        <v>0</v>
      </c>
      <c r="F1045" s="516"/>
      <c r="G1045" s="516"/>
      <c r="H1045" s="258" t="s">
        <v>208</v>
      </c>
      <c r="I1045" s="259"/>
      <c r="J1045" s="158"/>
      <c r="K1045" s="158"/>
      <c r="L1045" s="158"/>
    </row>
    <row r="1046" spans="1:12" ht="17.25" customHeight="1">
      <c r="A1046" s="529" t="s">
        <v>49</v>
      </c>
      <c r="B1046" s="529"/>
      <c r="C1046" s="529"/>
      <c r="D1046" s="529"/>
      <c r="E1046" s="523">
        <f>GİRİŞ!H39</f>
        <v>0</v>
      </c>
      <c r="F1046" s="524"/>
      <c r="G1046" s="524"/>
      <c r="H1046" s="524"/>
      <c r="I1046" s="525"/>
      <c r="J1046" s="158"/>
      <c r="K1046" s="158"/>
      <c r="L1046" s="158"/>
    </row>
    <row r="1047" spans="1:12" ht="32.25" customHeight="1">
      <c r="A1047" s="34" t="s">
        <v>48</v>
      </c>
      <c r="B1047" s="34" t="s">
        <v>46</v>
      </c>
      <c r="C1047" s="35" t="s">
        <v>12</v>
      </c>
      <c r="D1047" s="526" t="s">
        <v>8</v>
      </c>
      <c r="E1047" s="527"/>
      <c r="F1047" s="527"/>
      <c r="G1047" s="528"/>
      <c r="H1047" s="34" t="s">
        <v>47</v>
      </c>
      <c r="I1047" s="34" t="s">
        <v>38</v>
      </c>
      <c r="J1047" s="158"/>
      <c r="K1047" s="158"/>
      <c r="L1047" s="158"/>
    </row>
    <row r="1048" spans="1:12" ht="18.75" customHeight="1">
      <c r="A1048" s="33">
        <v>1</v>
      </c>
      <c r="B1048" s="33">
        <f>GİRİŞ!E39</f>
        <v>0</v>
      </c>
      <c r="C1048" s="36"/>
      <c r="D1048" s="517"/>
      <c r="E1048" s="518"/>
      <c r="F1048" s="518"/>
      <c r="G1048" s="519"/>
      <c r="H1048" s="147"/>
      <c r="I1048" s="37"/>
      <c r="J1048" s="156" t="str">
        <f>IF(D1048="","",1)</f>
        <v/>
      </c>
      <c r="K1048" s="157">
        <f t="shared" ref="K1048:K1077" si="87">IF(H1048="KONTENJAN",1,0)</f>
        <v>0</v>
      </c>
      <c r="L1048" s="157">
        <f>IF(H1048="İNDİRİMLİ",1,0)</f>
        <v>0</v>
      </c>
    </row>
    <row r="1049" spans="1:12" ht="18.75" customHeight="1">
      <c r="A1049" s="33">
        <v>2</v>
      </c>
      <c r="B1049" s="36"/>
      <c r="C1049" s="36"/>
      <c r="D1049" s="517"/>
      <c r="E1049" s="518"/>
      <c r="F1049" s="518"/>
      <c r="G1049" s="519"/>
      <c r="H1049" s="37"/>
      <c r="I1049" s="37"/>
      <c r="J1049" s="156" t="str">
        <f t="shared" ref="J1049:J1077" si="88">IF(D1049="","",1)</f>
        <v/>
      </c>
      <c r="K1049" s="157">
        <f t="shared" si="87"/>
        <v>0</v>
      </c>
      <c r="L1049" s="157">
        <f t="shared" ref="L1049:L1077" si="89">IF(H1049="İNDİRİMLİ",1,0)</f>
        <v>0</v>
      </c>
    </row>
    <row r="1050" spans="1:12" ht="18.75" customHeight="1">
      <c r="A1050" s="33">
        <v>3</v>
      </c>
      <c r="B1050" s="36"/>
      <c r="C1050" s="36"/>
      <c r="D1050" s="517"/>
      <c r="E1050" s="518"/>
      <c r="F1050" s="518"/>
      <c r="G1050" s="519"/>
      <c r="H1050" s="37"/>
      <c r="I1050" s="37"/>
      <c r="J1050" s="156" t="str">
        <f t="shared" si="88"/>
        <v/>
      </c>
      <c r="K1050" s="157">
        <f t="shared" si="87"/>
        <v>0</v>
      </c>
      <c r="L1050" s="157">
        <f t="shared" si="89"/>
        <v>0</v>
      </c>
    </row>
    <row r="1051" spans="1:12" ht="18.75" customHeight="1">
      <c r="A1051" s="33">
        <v>4</v>
      </c>
      <c r="B1051" s="36"/>
      <c r="C1051" s="36"/>
      <c r="D1051" s="517"/>
      <c r="E1051" s="518"/>
      <c r="F1051" s="518"/>
      <c r="G1051" s="519"/>
      <c r="H1051" s="37"/>
      <c r="I1051" s="37"/>
      <c r="J1051" s="156" t="str">
        <f t="shared" si="88"/>
        <v/>
      </c>
      <c r="K1051" s="157">
        <f t="shared" si="87"/>
        <v>0</v>
      </c>
      <c r="L1051" s="157">
        <f t="shared" si="89"/>
        <v>0</v>
      </c>
    </row>
    <row r="1052" spans="1:12" ht="18.75" customHeight="1">
      <c r="A1052" s="33">
        <v>5</v>
      </c>
      <c r="B1052" s="36"/>
      <c r="C1052" s="36"/>
      <c r="D1052" s="517"/>
      <c r="E1052" s="518"/>
      <c r="F1052" s="518"/>
      <c r="G1052" s="519"/>
      <c r="H1052" s="37"/>
      <c r="I1052" s="37"/>
      <c r="J1052" s="156" t="str">
        <f t="shared" si="88"/>
        <v/>
      </c>
      <c r="K1052" s="157">
        <f t="shared" si="87"/>
        <v>0</v>
      </c>
      <c r="L1052" s="157">
        <f t="shared" si="89"/>
        <v>0</v>
      </c>
    </row>
    <row r="1053" spans="1:12" ht="18.75" customHeight="1">
      <c r="A1053" s="33">
        <v>6</v>
      </c>
      <c r="B1053" s="36"/>
      <c r="C1053" s="36"/>
      <c r="D1053" s="517"/>
      <c r="E1053" s="518"/>
      <c r="F1053" s="518"/>
      <c r="G1053" s="519"/>
      <c r="H1053" s="37"/>
      <c r="I1053" s="37"/>
      <c r="J1053" s="156" t="str">
        <f t="shared" si="88"/>
        <v/>
      </c>
      <c r="K1053" s="157">
        <f t="shared" si="87"/>
        <v>0</v>
      </c>
      <c r="L1053" s="157">
        <f t="shared" si="89"/>
        <v>0</v>
      </c>
    </row>
    <row r="1054" spans="1:12" ht="18.75" customHeight="1">
      <c r="A1054" s="33">
        <v>7</v>
      </c>
      <c r="B1054" s="36"/>
      <c r="C1054" s="36"/>
      <c r="D1054" s="517"/>
      <c r="E1054" s="518"/>
      <c r="F1054" s="518"/>
      <c r="G1054" s="519"/>
      <c r="H1054" s="37"/>
      <c r="I1054" s="37"/>
      <c r="J1054" s="156" t="str">
        <f t="shared" si="88"/>
        <v/>
      </c>
      <c r="K1054" s="157">
        <f t="shared" si="87"/>
        <v>0</v>
      </c>
      <c r="L1054" s="157">
        <f t="shared" si="89"/>
        <v>0</v>
      </c>
    </row>
    <row r="1055" spans="1:12" ht="18.75" customHeight="1">
      <c r="A1055" s="33">
        <v>8</v>
      </c>
      <c r="B1055" s="36"/>
      <c r="C1055" s="36"/>
      <c r="D1055" s="517"/>
      <c r="E1055" s="518"/>
      <c r="F1055" s="518"/>
      <c r="G1055" s="519"/>
      <c r="H1055" s="37"/>
      <c r="I1055" s="37"/>
      <c r="J1055" s="156" t="str">
        <f t="shared" si="88"/>
        <v/>
      </c>
      <c r="K1055" s="157">
        <f t="shared" si="87"/>
        <v>0</v>
      </c>
      <c r="L1055" s="157">
        <f t="shared" si="89"/>
        <v>0</v>
      </c>
    </row>
    <row r="1056" spans="1:12" ht="18.75" customHeight="1">
      <c r="A1056" s="33">
        <v>9</v>
      </c>
      <c r="B1056" s="36"/>
      <c r="C1056" s="36"/>
      <c r="D1056" s="517"/>
      <c r="E1056" s="518"/>
      <c r="F1056" s="518"/>
      <c r="G1056" s="519"/>
      <c r="H1056" s="37"/>
      <c r="I1056" s="37"/>
      <c r="J1056" s="156" t="str">
        <f t="shared" si="88"/>
        <v/>
      </c>
      <c r="K1056" s="157">
        <f t="shared" si="87"/>
        <v>0</v>
      </c>
      <c r="L1056" s="157">
        <f t="shared" si="89"/>
        <v>0</v>
      </c>
    </row>
    <row r="1057" spans="1:12" ht="18.75" customHeight="1">
      <c r="A1057" s="33">
        <v>10</v>
      </c>
      <c r="B1057" s="36"/>
      <c r="C1057" s="36"/>
      <c r="D1057" s="517"/>
      <c r="E1057" s="518"/>
      <c r="F1057" s="518"/>
      <c r="G1057" s="519"/>
      <c r="H1057" s="37"/>
      <c r="I1057" s="37"/>
      <c r="J1057" s="156" t="str">
        <f t="shared" si="88"/>
        <v/>
      </c>
      <c r="K1057" s="157">
        <f t="shared" si="87"/>
        <v>0</v>
      </c>
      <c r="L1057" s="157">
        <f t="shared" si="89"/>
        <v>0</v>
      </c>
    </row>
    <row r="1058" spans="1:12" ht="18.75" customHeight="1">
      <c r="A1058" s="33">
        <v>11</v>
      </c>
      <c r="B1058" s="36"/>
      <c r="C1058" s="36"/>
      <c r="D1058" s="517"/>
      <c r="E1058" s="518"/>
      <c r="F1058" s="518"/>
      <c r="G1058" s="519"/>
      <c r="H1058" s="37"/>
      <c r="I1058" s="37"/>
      <c r="J1058" s="156" t="str">
        <f t="shared" si="88"/>
        <v/>
      </c>
      <c r="K1058" s="157">
        <f t="shared" si="87"/>
        <v>0</v>
      </c>
      <c r="L1058" s="157">
        <f t="shared" si="89"/>
        <v>0</v>
      </c>
    </row>
    <row r="1059" spans="1:12" ht="18.75" customHeight="1">
      <c r="A1059" s="33">
        <v>12</v>
      </c>
      <c r="B1059" s="36"/>
      <c r="C1059" s="36"/>
      <c r="D1059" s="517"/>
      <c r="E1059" s="518"/>
      <c r="F1059" s="518"/>
      <c r="G1059" s="519"/>
      <c r="H1059" s="37"/>
      <c r="I1059" s="37"/>
      <c r="J1059" s="156" t="str">
        <f t="shared" si="88"/>
        <v/>
      </c>
      <c r="K1059" s="157">
        <f t="shared" si="87"/>
        <v>0</v>
      </c>
      <c r="L1059" s="157">
        <f t="shared" si="89"/>
        <v>0</v>
      </c>
    </row>
    <row r="1060" spans="1:12" ht="18.75" customHeight="1">
      <c r="A1060" s="33">
        <v>13</v>
      </c>
      <c r="B1060" s="36"/>
      <c r="C1060" s="36"/>
      <c r="D1060" s="517"/>
      <c r="E1060" s="518"/>
      <c r="F1060" s="518"/>
      <c r="G1060" s="519"/>
      <c r="H1060" s="37"/>
      <c r="I1060" s="37"/>
      <c r="J1060" s="156" t="str">
        <f t="shared" si="88"/>
        <v/>
      </c>
      <c r="K1060" s="157">
        <f t="shared" si="87"/>
        <v>0</v>
      </c>
      <c r="L1060" s="157">
        <f t="shared" si="89"/>
        <v>0</v>
      </c>
    </row>
    <row r="1061" spans="1:12" ht="18.75" customHeight="1">
      <c r="A1061" s="33">
        <v>14</v>
      </c>
      <c r="B1061" s="36"/>
      <c r="C1061" s="36"/>
      <c r="D1061" s="517"/>
      <c r="E1061" s="518"/>
      <c r="F1061" s="518"/>
      <c r="G1061" s="519"/>
      <c r="H1061" s="37"/>
      <c r="I1061" s="37"/>
      <c r="J1061" s="156" t="str">
        <f t="shared" si="88"/>
        <v/>
      </c>
      <c r="K1061" s="157">
        <f t="shared" si="87"/>
        <v>0</v>
      </c>
      <c r="L1061" s="157">
        <f t="shared" si="89"/>
        <v>0</v>
      </c>
    </row>
    <row r="1062" spans="1:12" ht="18.75" customHeight="1">
      <c r="A1062" s="33">
        <v>15</v>
      </c>
      <c r="B1062" s="36"/>
      <c r="C1062" s="36"/>
      <c r="D1062" s="517"/>
      <c r="E1062" s="518"/>
      <c r="F1062" s="518"/>
      <c r="G1062" s="519"/>
      <c r="H1062" s="37"/>
      <c r="I1062" s="37"/>
      <c r="J1062" s="156" t="str">
        <f t="shared" si="88"/>
        <v/>
      </c>
      <c r="K1062" s="157">
        <f t="shared" si="87"/>
        <v>0</v>
      </c>
      <c r="L1062" s="157">
        <f t="shared" si="89"/>
        <v>0</v>
      </c>
    </row>
    <row r="1063" spans="1:12" ht="18.75" customHeight="1">
      <c r="A1063" s="33">
        <v>16</v>
      </c>
      <c r="B1063" s="36"/>
      <c r="C1063" s="36"/>
      <c r="D1063" s="517"/>
      <c r="E1063" s="518"/>
      <c r="F1063" s="518"/>
      <c r="G1063" s="519"/>
      <c r="H1063" s="37"/>
      <c r="I1063" s="37"/>
      <c r="J1063" s="156" t="str">
        <f t="shared" si="88"/>
        <v/>
      </c>
      <c r="K1063" s="157">
        <f t="shared" si="87"/>
        <v>0</v>
      </c>
      <c r="L1063" s="157">
        <f t="shared" si="89"/>
        <v>0</v>
      </c>
    </row>
    <row r="1064" spans="1:12" ht="18.75" customHeight="1">
      <c r="A1064" s="33">
        <v>17</v>
      </c>
      <c r="B1064" s="36"/>
      <c r="C1064" s="36"/>
      <c r="D1064" s="517"/>
      <c r="E1064" s="518"/>
      <c r="F1064" s="518"/>
      <c r="G1064" s="519"/>
      <c r="H1064" s="37"/>
      <c r="I1064" s="37"/>
      <c r="J1064" s="156" t="str">
        <f t="shared" si="88"/>
        <v/>
      </c>
      <c r="K1064" s="157">
        <f t="shared" si="87"/>
        <v>0</v>
      </c>
      <c r="L1064" s="157">
        <f t="shared" si="89"/>
        <v>0</v>
      </c>
    </row>
    <row r="1065" spans="1:12" ht="18.75" customHeight="1">
      <c r="A1065" s="33">
        <v>18</v>
      </c>
      <c r="B1065" s="36"/>
      <c r="C1065" s="36"/>
      <c r="D1065" s="517"/>
      <c r="E1065" s="518"/>
      <c r="F1065" s="518"/>
      <c r="G1065" s="519"/>
      <c r="H1065" s="37"/>
      <c r="I1065" s="37"/>
      <c r="J1065" s="156" t="str">
        <f t="shared" si="88"/>
        <v/>
      </c>
      <c r="K1065" s="157">
        <f t="shared" si="87"/>
        <v>0</v>
      </c>
      <c r="L1065" s="157">
        <f t="shared" si="89"/>
        <v>0</v>
      </c>
    </row>
    <row r="1066" spans="1:12" ht="18.75" customHeight="1">
      <c r="A1066" s="33">
        <v>19</v>
      </c>
      <c r="B1066" s="36"/>
      <c r="C1066" s="36"/>
      <c r="D1066" s="517"/>
      <c r="E1066" s="518"/>
      <c r="F1066" s="518"/>
      <c r="G1066" s="519"/>
      <c r="H1066" s="37"/>
      <c r="I1066" s="37"/>
      <c r="J1066" s="156" t="str">
        <f t="shared" si="88"/>
        <v/>
      </c>
      <c r="K1066" s="157">
        <f t="shared" si="87"/>
        <v>0</v>
      </c>
      <c r="L1066" s="157">
        <f t="shared" si="89"/>
        <v>0</v>
      </c>
    </row>
    <row r="1067" spans="1:12" ht="18.75" customHeight="1">
      <c r="A1067" s="33">
        <v>20</v>
      </c>
      <c r="B1067" s="36"/>
      <c r="C1067" s="36"/>
      <c r="D1067" s="517"/>
      <c r="E1067" s="518"/>
      <c r="F1067" s="518"/>
      <c r="G1067" s="519"/>
      <c r="H1067" s="37"/>
      <c r="I1067" s="37"/>
      <c r="J1067" s="156" t="str">
        <f t="shared" si="88"/>
        <v/>
      </c>
      <c r="K1067" s="157">
        <f t="shared" si="87"/>
        <v>0</v>
      </c>
      <c r="L1067" s="157">
        <f t="shared" si="89"/>
        <v>0</v>
      </c>
    </row>
    <row r="1068" spans="1:12" ht="18.75" customHeight="1">
      <c r="A1068" s="33">
        <v>21</v>
      </c>
      <c r="B1068" s="36"/>
      <c r="C1068" s="36"/>
      <c r="D1068" s="517"/>
      <c r="E1068" s="518"/>
      <c r="F1068" s="518"/>
      <c r="G1068" s="519"/>
      <c r="H1068" s="37"/>
      <c r="I1068" s="37"/>
      <c r="J1068" s="156" t="str">
        <f t="shared" si="88"/>
        <v/>
      </c>
      <c r="K1068" s="157">
        <f t="shared" si="87"/>
        <v>0</v>
      </c>
      <c r="L1068" s="157">
        <f t="shared" si="89"/>
        <v>0</v>
      </c>
    </row>
    <row r="1069" spans="1:12" ht="18.75" customHeight="1">
      <c r="A1069" s="33">
        <v>22</v>
      </c>
      <c r="B1069" s="36"/>
      <c r="C1069" s="36"/>
      <c r="D1069" s="517"/>
      <c r="E1069" s="518"/>
      <c r="F1069" s="518"/>
      <c r="G1069" s="519"/>
      <c r="H1069" s="37"/>
      <c r="I1069" s="37"/>
      <c r="J1069" s="156" t="str">
        <f t="shared" si="88"/>
        <v/>
      </c>
      <c r="K1069" s="157">
        <f t="shared" si="87"/>
        <v>0</v>
      </c>
      <c r="L1069" s="157">
        <f t="shared" si="89"/>
        <v>0</v>
      </c>
    </row>
    <row r="1070" spans="1:12" ht="18.75" customHeight="1">
      <c r="A1070" s="33">
        <v>23</v>
      </c>
      <c r="B1070" s="36"/>
      <c r="C1070" s="36"/>
      <c r="D1070" s="517"/>
      <c r="E1070" s="518"/>
      <c r="F1070" s="518"/>
      <c r="G1070" s="519"/>
      <c r="H1070" s="37"/>
      <c r="I1070" s="37"/>
      <c r="J1070" s="156" t="str">
        <f t="shared" si="88"/>
        <v/>
      </c>
      <c r="K1070" s="157">
        <f t="shared" si="87"/>
        <v>0</v>
      </c>
      <c r="L1070" s="157">
        <f t="shared" si="89"/>
        <v>0</v>
      </c>
    </row>
    <row r="1071" spans="1:12" ht="18.75" customHeight="1">
      <c r="A1071" s="33">
        <v>24</v>
      </c>
      <c r="B1071" s="36"/>
      <c r="C1071" s="36"/>
      <c r="D1071" s="517"/>
      <c r="E1071" s="518"/>
      <c r="F1071" s="518"/>
      <c r="G1071" s="519"/>
      <c r="H1071" s="38"/>
      <c r="I1071" s="37"/>
      <c r="J1071" s="156" t="str">
        <f t="shared" si="88"/>
        <v/>
      </c>
      <c r="K1071" s="157">
        <f t="shared" si="87"/>
        <v>0</v>
      </c>
      <c r="L1071" s="157">
        <f t="shared" si="89"/>
        <v>0</v>
      </c>
    </row>
    <row r="1072" spans="1:12" ht="18.75" customHeight="1">
      <c r="A1072" s="33">
        <v>25</v>
      </c>
      <c r="B1072" s="36"/>
      <c r="C1072" s="36"/>
      <c r="D1072" s="517"/>
      <c r="E1072" s="518"/>
      <c r="F1072" s="518"/>
      <c r="G1072" s="519"/>
      <c r="H1072" s="38"/>
      <c r="I1072" s="37"/>
      <c r="J1072" s="156" t="str">
        <f t="shared" si="88"/>
        <v/>
      </c>
      <c r="K1072" s="157">
        <f t="shared" si="87"/>
        <v>0</v>
      </c>
      <c r="L1072" s="157">
        <f t="shared" si="89"/>
        <v>0</v>
      </c>
    </row>
    <row r="1073" spans="1:12" ht="18.75" customHeight="1">
      <c r="A1073" s="33">
        <v>26</v>
      </c>
      <c r="B1073" s="36"/>
      <c r="C1073" s="36"/>
      <c r="D1073" s="517"/>
      <c r="E1073" s="518"/>
      <c r="F1073" s="518"/>
      <c r="G1073" s="519"/>
      <c r="H1073" s="38"/>
      <c r="I1073" s="37"/>
      <c r="J1073" s="156" t="str">
        <f t="shared" si="88"/>
        <v/>
      </c>
      <c r="K1073" s="157">
        <f t="shared" si="87"/>
        <v>0</v>
      </c>
      <c r="L1073" s="157">
        <f t="shared" si="89"/>
        <v>0</v>
      </c>
    </row>
    <row r="1074" spans="1:12" ht="18.75" customHeight="1">
      <c r="A1074" s="33">
        <v>27</v>
      </c>
      <c r="B1074" s="36"/>
      <c r="C1074" s="36"/>
      <c r="D1074" s="517"/>
      <c r="E1074" s="518"/>
      <c r="F1074" s="518"/>
      <c r="G1074" s="519"/>
      <c r="H1074" s="38"/>
      <c r="I1074" s="37"/>
      <c r="J1074" s="156" t="str">
        <f t="shared" si="88"/>
        <v/>
      </c>
      <c r="K1074" s="157">
        <f t="shared" si="87"/>
        <v>0</v>
      </c>
      <c r="L1074" s="157">
        <f t="shared" si="89"/>
        <v>0</v>
      </c>
    </row>
    <row r="1075" spans="1:12" ht="18.75" customHeight="1">
      <c r="A1075" s="33">
        <v>28</v>
      </c>
      <c r="B1075" s="36"/>
      <c r="C1075" s="36"/>
      <c r="D1075" s="517"/>
      <c r="E1075" s="518"/>
      <c r="F1075" s="518"/>
      <c r="G1075" s="519"/>
      <c r="H1075" s="38"/>
      <c r="I1075" s="37"/>
      <c r="J1075" s="156" t="str">
        <f t="shared" si="88"/>
        <v/>
      </c>
      <c r="K1075" s="157">
        <f t="shared" si="87"/>
        <v>0</v>
      </c>
      <c r="L1075" s="157">
        <f t="shared" si="89"/>
        <v>0</v>
      </c>
    </row>
    <row r="1076" spans="1:12" ht="18.75" customHeight="1">
      <c r="A1076" s="33">
        <v>29</v>
      </c>
      <c r="B1076" s="36"/>
      <c r="C1076" s="36"/>
      <c r="D1076" s="517"/>
      <c r="E1076" s="518"/>
      <c r="F1076" s="518"/>
      <c r="G1076" s="519"/>
      <c r="H1076" s="38"/>
      <c r="I1076" s="37"/>
      <c r="J1076" s="156" t="str">
        <f t="shared" si="88"/>
        <v/>
      </c>
      <c r="K1076" s="157">
        <f t="shared" si="87"/>
        <v>0</v>
      </c>
      <c r="L1076" s="157">
        <f t="shared" si="89"/>
        <v>0</v>
      </c>
    </row>
    <row r="1077" spans="1:12" ht="18.75" customHeight="1">
      <c r="A1077" s="33">
        <v>30</v>
      </c>
      <c r="B1077" s="36"/>
      <c r="C1077" s="36"/>
      <c r="D1077" s="517"/>
      <c r="E1077" s="518"/>
      <c r="F1077" s="518"/>
      <c r="G1077" s="519"/>
      <c r="H1077" s="37"/>
      <c r="I1077" s="37"/>
      <c r="J1077" s="156" t="str">
        <f t="shared" si="88"/>
        <v/>
      </c>
      <c r="K1077" s="157">
        <f t="shared" si="87"/>
        <v>0</v>
      </c>
      <c r="L1077" s="157">
        <f t="shared" si="89"/>
        <v>0</v>
      </c>
    </row>
    <row r="1078" spans="1:12" ht="21.75" customHeight="1">
      <c r="A1078" s="3"/>
      <c r="B1078" s="4">
        <f>GİRİŞ!F39</f>
        <v>0</v>
      </c>
      <c r="C1078" s="4"/>
      <c r="D1078" s="4" t="s">
        <v>214</v>
      </c>
      <c r="E1078" s="4"/>
      <c r="F1078" s="4"/>
      <c r="G1078" s="4"/>
      <c r="H1078" s="6" t="s">
        <v>52</v>
      </c>
      <c r="I1078" s="5">
        <f>SUM(I1048:I1077)</f>
        <v>0</v>
      </c>
      <c r="J1078" s="156">
        <f>SUM(J1048:J1077)</f>
        <v>0</v>
      </c>
      <c r="K1078" s="156">
        <f>SUM(K1048:K1077)</f>
        <v>0</v>
      </c>
      <c r="L1078" s="158">
        <f>SUM(L1048:L1077)</f>
        <v>0</v>
      </c>
    </row>
    <row r="1079" spans="1:12">
      <c r="I1079" s="158">
        <f>(I1078*80)/100</f>
        <v>0</v>
      </c>
      <c r="J1079" s="156"/>
      <c r="K1079" s="156"/>
      <c r="L1079" s="158"/>
    </row>
    <row r="1080" spans="1:12">
      <c r="J1080" s="158"/>
      <c r="K1080" s="158"/>
      <c r="L1080" s="158"/>
    </row>
    <row r="1081" spans="1:12" ht="33" customHeight="1">
      <c r="A1081" s="31"/>
      <c r="B1081" s="32"/>
      <c r="C1081" s="6">
        <f>B1084</f>
        <v>0</v>
      </c>
      <c r="D1081" s="257" t="s">
        <v>51</v>
      </c>
      <c r="E1081" s="516">
        <f>GİRİŞ!I40</f>
        <v>0</v>
      </c>
      <c r="F1081" s="516"/>
      <c r="G1081" s="516"/>
      <c r="H1081" s="258" t="s">
        <v>208</v>
      </c>
      <c r="I1081" s="259"/>
      <c r="J1081" s="158"/>
      <c r="K1081" s="158"/>
      <c r="L1081" s="158"/>
    </row>
    <row r="1082" spans="1:12" ht="17.25" customHeight="1">
      <c r="A1082" s="529" t="s">
        <v>49</v>
      </c>
      <c r="B1082" s="529"/>
      <c r="C1082" s="529"/>
      <c r="D1082" s="529"/>
      <c r="E1082" s="523">
        <f>GİRİŞ!H40</f>
        <v>0</v>
      </c>
      <c r="F1082" s="524"/>
      <c r="G1082" s="524"/>
      <c r="H1082" s="524"/>
      <c r="I1082" s="525"/>
      <c r="J1082" s="158"/>
      <c r="K1082" s="158"/>
      <c r="L1082" s="158"/>
    </row>
    <row r="1083" spans="1:12" ht="32.25" customHeight="1">
      <c r="A1083" s="34" t="s">
        <v>48</v>
      </c>
      <c r="B1083" s="34" t="s">
        <v>46</v>
      </c>
      <c r="C1083" s="35" t="s">
        <v>12</v>
      </c>
      <c r="D1083" s="526" t="s">
        <v>8</v>
      </c>
      <c r="E1083" s="527"/>
      <c r="F1083" s="527"/>
      <c r="G1083" s="528"/>
      <c r="H1083" s="34" t="s">
        <v>47</v>
      </c>
      <c r="I1083" s="34" t="s">
        <v>38</v>
      </c>
      <c r="J1083" s="158"/>
      <c r="K1083" s="158"/>
      <c r="L1083" s="158"/>
    </row>
    <row r="1084" spans="1:12" ht="18.75" customHeight="1">
      <c r="A1084" s="33">
        <v>1</v>
      </c>
      <c r="B1084" s="33">
        <f>GİRİŞ!E40</f>
        <v>0</v>
      </c>
      <c r="C1084" s="36"/>
      <c r="D1084" s="517"/>
      <c r="E1084" s="518"/>
      <c r="F1084" s="518"/>
      <c r="G1084" s="519"/>
      <c r="H1084" s="147"/>
      <c r="I1084" s="37"/>
      <c r="J1084" s="156" t="str">
        <f>IF(D1084="","",1)</f>
        <v/>
      </c>
      <c r="K1084" s="157">
        <f t="shared" ref="K1084:K1113" si="90">IF(H1084="KONTENJAN",1,0)</f>
        <v>0</v>
      </c>
      <c r="L1084" s="157">
        <f>IF(H1084="İNDİRİMLİ",1,0)</f>
        <v>0</v>
      </c>
    </row>
    <row r="1085" spans="1:12" ht="18.75" customHeight="1">
      <c r="A1085" s="33">
        <v>2</v>
      </c>
      <c r="B1085" s="36"/>
      <c r="C1085" s="36"/>
      <c r="D1085" s="517"/>
      <c r="E1085" s="518"/>
      <c r="F1085" s="518"/>
      <c r="G1085" s="519"/>
      <c r="H1085" s="37"/>
      <c r="I1085" s="37"/>
      <c r="J1085" s="156" t="str">
        <f t="shared" ref="J1085:J1113" si="91">IF(D1085="","",1)</f>
        <v/>
      </c>
      <c r="K1085" s="157">
        <f t="shared" si="90"/>
        <v>0</v>
      </c>
      <c r="L1085" s="157">
        <f t="shared" ref="L1085:L1113" si="92">IF(H1085="İNDİRİMLİ",1,0)</f>
        <v>0</v>
      </c>
    </row>
    <row r="1086" spans="1:12" ht="18.75" customHeight="1">
      <c r="A1086" s="33">
        <v>3</v>
      </c>
      <c r="B1086" s="36"/>
      <c r="C1086" s="36"/>
      <c r="D1086" s="517"/>
      <c r="E1086" s="518"/>
      <c r="F1086" s="518"/>
      <c r="G1086" s="519"/>
      <c r="H1086" s="37"/>
      <c r="I1086" s="37"/>
      <c r="J1086" s="156" t="str">
        <f t="shared" si="91"/>
        <v/>
      </c>
      <c r="K1086" s="157">
        <f t="shared" si="90"/>
        <v>0</v>
      </c>
      <c r="L1086" s="157">
        <f t="shared" si="92"/>
        <v>0</v>
      </c>
    </row>
    <row r="1087" spans="1:12" ht="18.75" customHeight="1">
      <c r="A1087" s="33">
        <v>4</v>
      </c>
      <c r="B1087" s="36"/>
      <c r="C1087" s="36"/>
      <c r="D1087" s="517"/>
      <c r="E1087" s="518"/>
      <c r="F1087" s="518"/>
      <c r="G1087" s="519"/>
      <c r="H1087" s="37"/>
      <c r="I1087" s="37"/>
      <c r="J1087" s="156" t="str">
        <f t="shared" si="91"/>
        <v/>
      </c>
      <c r="K1087" s="157">
        <f t="shared" si="90"/>
        <v>0</v>
      </c>
      <c r="L1087" s="157">
        <f t="shared" si="92"/>
        <v>0</v>
      </c>
    </row>
    <row r="1088" spans="1:12" ht="18.75" customHeight="1">
      <c r="A1088" s="33">
        <v>5</v>
      </c>
      <c r="B1088" s="36"/>
      <c r="C1088" s="36"/>
      <c r="D1088" s="517"/>
      <c r="E1088" s="518"/>
      <c r="F1088" s="518"/>
      <c r="G1088" s="519"/>
      <c r="H1088" s="37"/>
      <c r="I1088" s="37"/>
      <c r="J1088" s="156" t="str">
        <f t="shared" si="91"/>
        <v/>
      </c>
      <c r="K1088" s="157">
        <f t="shared" si="90"/>
        <v>0</v>
      </c>
      <c r="L1088" s="157">
        <f t="shared" si="92"/>
        <v>0</v>
      </c>
    </row>
    <row r="1089" spans="1:12" ht="18.75" customHeight="1">
      <c r="A1089" s="33">
        <v>6</v>
      </c>
      <c r="B1089" s="36"/>
      <c r="C1089" s="36"/>
      <c r="D1089" s="517"/>
      <c r="E1089" s="518"/>
      <c r="F1089" s="518"/>
      <c r="G1089" s="519"/>
      <c r="H1089" s="37"/>
      <c r="I1089" s="37"/>
      <c r="J1089" s="156" t="str">
        <f t="shared" si="91"/>
        <v/>
      </c>
      <c r="K1089" s="157">
        <f t="shared" si="90"/>
        <v>0</v>
      </c>
      <c r="L1089" s="157">
        <f t="shared" si="92"/>
        <v>0</v>
      </c>
    </row>
    <row r="1090" spans="1:12" ht="18.75" customHeight="1">
      <c r="A1090" s="33">
        <v>7</v>
      </c>
      <c r="B1090" s="36"/>
      <c r="C1090" s="36"/>
      <c r="D1090" s="517"/>
      <c r="E1090" s="518"/>
      <c r="F1090" s="518"/>
      <c r="G1090" s="519"/>
      <c r="H1090" s="37"/>
      <c r="I1090" s="37"/>
      <c r="J1090" s="156" t="str">
        <f t="shared" si="91"/>
        <v/>
      </c>
      <c r="K1090" s="157">
        <f t="shared" si="90"/>
        <v>0</v>
      </c>
      <c r="L1090" s="157">
        <f t="shared" si="92"/>
        <v>0</v>
      </c>
    </row>
    <row r="1091" spans="1:12" ht="18.75" customHeight="1">
      <c r="A1091" s="33">
        <v>8</v>
      </c>
      <c r="B1091" s="36"/>
      <c r="C1091" s="36"/>
      <c r="D1091" s="517"/>
      <c r="E1091" s="518"/>
      <c r="F1091" s="518"/>
      <c r="G1091" s="519"/>
      <c r="H1091" s="37"/>
      <c r="I1091" s="37"/>
      <c r="J1091" s="156" t="str">
        <f t="shared" si="91"/>
        <v/>
      </c>
      <c r="K1091" s="157">
        <f t="shared" si="90"/>
        <v>0</v>
      </c>
      <c r="L1091" s="157">
        <f t="shared" si="92"/>
        <v>0</v>
      </c>
    </row>
    <row r="1092" spans="1:12" ht="18.75" customHeight="1">
      <c r="A1092" s="33">
        <v>9</v>
      </c>
      <c r="B1092" s="36"/>
      <c r="C1092" s="36"/>
      <c r="D1092" s="517"/>
      <c r="E1092" s="518"/>
      <c r="F1092" s="518"/>
      <c r="G1092" s="519"/>
      <c r="H1092" s="37"/>
      <c r="I1092" s="37"/>
      <c r="J1092" s="156" t="str">
        <f t="shared" si="91"/>
        <v/>
      </c>
      <c r="K1092" s="157">
        <f t="shared" si="90"/>
        <v>0</v>
      </c>
      <c r="L1092" s="157">
        <f t="shared" si="92"/>
        <v>0</v>
      </c>
    </row>
    <row r="1093" spans="1:12" ht="18.75" customHeight="1">
      <c r="A1093" s="33">
        <v>10</v>
      </c>
      <c r="B1093" s="36"/>
      <c r="C1093" s="36"/>
      <c r="D1093" s="517"/>
      <c r="E1093" s="518"/>
      <c r="F1093" s="518"/>
      <c r="G1093" s="519"/>
      <c r="H1093" s="37"/>
      <c r="I1093" s="37"/>
      <c r="J1093" s="156" t="str">
        <f t="shared" si="91"/>
        <v/>
      </c>
      <c r="K1093" s="157">
        <f t="shared" si="90"/>
        <v>0</v>
      </c>
      <c r="L1093" s="157">
        <f t="shared" si="92"/>
        <v>0</v>
      </c>
    </row>
    <row r="1094" spans="1:12" ht="18.75" customHeight="1">
      <c r="A1094" s="33">
        <v>11</v>
      </c>
      <c r="B1094" s="36"/>
      <c r="C1094" s="36"/>
      <c r="D1094" s="517"/>
      <c r="E1094" s="518"/>
      <c r="F1094" s="518"/>
      <c r="G1094" s="519"/>
      <c r="H1094" s="37"/>
      <c r="I1094" s="37"/>
      <c r="J1094" s="156" t="str">
        <f t="shared" si="91"/>
        <v/>
      </c>
      <c r="K1094" s="157">
        <f t="shared" si="90"/>
        <v>0</v>
      </c>
      <c r="L1094" s="157">
        <f t="shared" si="92"/>
        <v>0</v>
      </c>
    </row>
    <row r="1095" spans="1:12" ht="18.75" customHeight="1">
      <c r="A1095" s="33">
        <v>12</v>
      </c>
      <c r="B1095" s="36"/>
      <c r="C1095" s="36"/>
      <c r="D1095" s="517"/>
      <c r="E1095" s="518"/>
      <c r="F1095" s="518"/>
      <c r="G1095" s="519"/>
      <c r="H1095" s="37"/>
      <c r="I1095" s="37"/>
      <c r="J1095" s="156" t="str">
        <f t="shared" si="91"/>
        <v/>
      </c>
      <c r="K1095" s="157">
        <f t="shared" si="90"/>
        <v>0</v>
      </c>
      <c r="L1095" s="157">
        <f t="shared" si="92"/>
        <v>0</v>
      </c>
    </row>
    <row r="1096" spans="1:12" ht="18.75" customHeight="1">
      <c r="A1096" s="33">
        <v>13</v>
      </c>
      <c r="B1096" s="36"/>
      <c r="C1096" s="36"/>
      <c r="D1096" s="517"/>
      <c r="E1096" s="518"/>
      <c r="F1096" s="518"/>
      <c r="G1096" s="519"/>
      <c r="H1096" s="37"/>
      <c r="I1096" s="37"/>
      <c r="J1096" s="156" t="str">
        <f t="shared" si="91"/>
        <v/>
      </c>
      <c r="K1096" s="157">
        <f t="shared" si="90"/>
        <v>0</v>
      </c>
      <c r="L1096" s="157">
        <f t="shared" si="92"/>
        <v>0</v>
      </c>
    </row>
    <row r="1097" spans="1:12" ht="18.75" customHeight="1">
      <c r="A1097" s="33">
        <v>14</v>
      </c>
      <c r="B1097" s="36"/>
      <c r="C1097" s="36"/>
      <c r="D1097" s="517"/>
      <c r="E1097" s="518"/>
      <c r="F1097" s="518"/>
      <c r="G1097" s="519"/>
      <c r="H1097" s="37"/>
      <c r="I1097" s="37"/>
      <c r="J1097" s="156" t="str">
        <f t="shared" si="91"/>
        <v/>
      </c>
      <c r="K1097" s="157">
        <f t="shared" si="90"/>
        <v>0</v>
      </c>
      <c r="L1097" s="157">
        <f t="shared" si="92"/>
        <v>0</v>
      </c>
    </row>
    <row r="1098" spans="1:12" ht="18.75" customHeight="1">
      <c r="A1098" s="33">
        <v>15</v>
      </c>
      <c r="B1098" s="36"/>
      <c r="C1098" s="36"/>
      <c r="D1098" s="517"/>
      <c r="E1098" s="518"/>
      <c r="F1098" s="518"/>
      <c r="G1098" s="519"/>
      <c r="H1098" s="37"/>
      <c r="I1098" s="37"/>
      <c r="J1098" s="156" t="str">
        <f t="shared" si="91"/>
        <v/>
      </c>
      <c r="K1098" s="157">
        <f t="shared" si="90"/>
        <v>0</v>
      </c>
      <c r="L1098" s="157">
        <f t="shared" si="92"/>
        <v>0</v>
      </c>
    </row>
    <row r="1099" spans="1:12" ht="18.75" customHeight="1">
      <c r="A1099" s="33">
        <v>16</v>
      </c>
      <c r="B1099" s="36"/>
      <c r="C1099" s="36"/>
      <c r="D1099" s="517"/>
      <c r="E1099" s="518"/>
      <c r="F1099" s="518"/>
      <c r="G1099" s="519"/>
      <c r="H1099" s="37"/>
      <c r="I1099" s="37"/>
      <c r="J1099" s="156" t="str">
        <f t="shared" si="91"/>
        <v/>
      </c>
      <c r="K1099" s="157">
        <f t="shared" si="90"/>
        <v>0</v>
      </c>
      <c r="L1099" s="157">
        <f t="shared" si="92"/>
        <v>0</v>
      </c>
    </row>
    <row r="1100" spans="1:12" ht="18.75" customHeight="1">
      <c r="A1100" s="33">
        <v>17</v>
      </c>
      <c r="B1100" s="36"/>
      <c r="C1100" s="36"/>
      <c r="D1100" s="517"/>
      <c r="E1100" s="518"/>
      <c r="F1100" s="518"/>
      <c r="G1100" s="519"/>
      <c r="H1100" s="37"/>
      <c r="I1100" s="37"/>
      <c r="J1100" s="156" t="str">
        <f t="shared" si="91"/>
        <v/>
      </c>
      <c r="K1100" s="157">
        <f t="shared" si="90"/>
        <v>0</v>
      </c>
      <c r="L1100" s="157">
        <f t="shared" si="92"/>
        <v>0</v>
      </c>
    </row>
    <row r="1101" spans="1:12" ht="18.75" customHeight="1">
      <c r="A1101" s="33">
        <v>18</v>
      </c>
      <c r="B1101" s="36"/>
      <c r="C1101" s="36"/>
      <c r="D1101" s="517"/>
      <c r="E1101" s="518"/>
      <c r="F1101" s="518"/>
      <c r="G1101" s="519"/>
      <c r="H1101" s="37"/>
      <c r="I1101" s="37"/>
      <c r="J1101" s="156" t="str">
        <f t="shared" si="91"/>
        <v/>
      </c>
      <c r="K1101" s="157">
        <f t="shared" si="90"/>
        <v>0</v>
      </c>
      <c r="L1101" s="157">
        <f t="shared" si="92"/>
        <v>0</v>
      </c>
    </row>
    <row r="1102" spans="1:12" ht="18.75" customHeight="1">
      <c r="A1102" s="33">
        <v>19</v>
      </c>
      <c r="B1102" s="36"/>
      <c r="C1102" s="36"/>
      <c r="D1102" s="517"/>
      <c r="E1102" s="518"/>
      <c r="F1102" s="518"/>
      <c r="G1102" s="519"/>
      <c r="H1102" s="37"/>
      <c r="I1102" s="37"/>
      <c r="J1102" s="156" t="str">
        <f t="shared" si="91"/>
        <v/>
      </c>
      <c r="K1102" s="157">
        <f t="shared" si="90"/>
        <v>0</v>
      </c>
      <c r="L1102" s="157">
        <f t="shared" si="92"/>
        <v>0</v>
      </c>
    </row>
    <row r="1103" spans="1:12" ht="18.75" customHeight="1">
      <c r="A1103" s="33">
        <v>20</v>
      </c>
      <c r="B1103" s="36"/>
      <c r="C1103" s="36"/>
      <c r="D1103" s="517"/>
      <c r="E1103" s="518"/>
      <c r="F1103" s="518"/>
      <c r="G1103" s="519"/>
      <c r="H1103" s="37"/>
      <c r="I1103" s="37"/>
      <c r="J1103" s="156" t="str">
        <f t="shared" si="91"/>
        <v/>
      </c>
      <c r="K1103" s="157">
        <f t="shared" si="90"/>
        <v>0</v>
      </c>
      <c r="L1103" s="157">
        <f t="shared" si="92"/>
        <v>0</v>
      </c>
    </row>
    <row r="1104" spans="1:12" ht="18.75" customHeight="1">
      <c r="A1104" s="33">
        <v>21</v>
      </c>
      <c r="B1104" s="36"/>
      <c r="C1104" s="36"/>
      <c r="D1104" s="517"/>
      <c r="E1104" s="518"/>
      <c r="F1104" s="518"/>
      <c r="G1104" s="519"/>
      <c r="H1104" s="37"/>
      <c r="I1104" s="37"/>
      <c r="J1104" s="156" t="str">
        <f t="shared" si="91"/>
        <v/>
      </c>
      <c r="K1104" s="157">
        <f t="shared" si="90"/>
        <v>0</v>
      </c>
      <c r="L1104" s="157">
        <f t="shared" si="92"/>
        <v>0</v>
      </c>
    </row>
    <row r="1105" spans="1:12" ht="18.75" customHeight="1">
      <c r="A1105" s="33">
        <v>22</v>
      </c>
      <c r="B1105" s="36"/>
      <c r="C1105" s="36"/>
      <c r="D1105" s="517"/>
      <c r="E1105" s="518"/>
      <c r="F1105" s="518"/>
      <c r="G1105" s="519"/>
      <c r="H1105" s="37"/>
      <c r="I1105" s="37"/>
      <c r="J1105" s="156" t="str">
        <f t="shared" si="91"/>
        <v/>
      </c>
      <c r="K1105" s="157">
        <f t="shared" si="90"/>
        <v>0</v>
      </c>
      <c r="L1105" s="157">
        <f t="shared" si="92"/>
        <v>0</v>
      </c>
    </row>
    <row r="1106" spans="1:12" ht="18.75" customHeight="1">
      <c r="A1106" s="33">
        <v>23</v>
      </c>
      <c r="B1106" s="36"/>
      <c r="C1106" s="36"/>
      <c r="D1106" s="517"/>
      <c r="E1106" s="518"/>
      <c r="F1106" s="518"/>
      <c r="G1106" s="519"/>
      <c r="H1106" s="37"/>
      <c r="I1106" s="37"/>
      <c r="J1106" s="156" t="str">
        <f t="shared" si="91"/>
        <v/>
      </c>
      <c r="K1106" s="157">
        <f t="shared" si="90"/>
        <v>0</v>
      </c>
      <c r="L1106" s="157">
        <f t="shared" si="92"/>
        <v>0</v>
      </c>
    </row>
    <row r="1107" spans="1:12" ht="18.75" customHeight="1">
      <c r="A1107" s="33">
        <v>24</v>
      </c>
      <c r="B1107" s="36"/>
      <c r="C1107" s="36"/>
      <c r="D1107" s="517"/>
      <c r="E1107" s="518"/>
      <c r="F1107" s="518"/>
      <c r="G1107" s="519"/>
      <c r="H1107" s="38"/>
      <c r="I1107" s="37"/>
      <c r="J1107" s="156" t="str">
        <f t="shared" si="91"/>
        <v/>
      </c>
      <c r="K1107" s="157">
        <f t="shared" si="90"/>
        <v>0</v>
      </c>
      <c r="L1107" s="157">
        <f t="shared" si="92"/>
        <v>0</v>
      </c>
    </row>
    <row r="1108" spans="1:12" ht="18.75" customHeight="1">
      <c r="A1108" s="33">
        <v>25</v>
      </c>
      <c r="B1108" s="36"/>
      <c r="C1108" s="36"/>
      <c r="D1108" s="517"/>
      <c r="E1108" s="518"/>
      <c r="F1108" s="518"/>
      <c r="G1108" s="519"/>
      <c r="H1108" s="38"/>
      <c r="I1108" s="37"/>
      <c r="J1108" s="156" t="str">
        <f t="shared" si="91"/>
        <v/>
      </c>
      <c r="K1108" s="157">
        <f t="shared" si="90"/>
        <v>0</v>
      </c>
      <c r="L1108" s="157">
        <f t="shared" si="92"/>
        <v>0</v>
      </c>
    </row>
    <row r="1109" spans="1:12" ht="18.75" customHeight="1">
      <c r="A1109" s="33">
        <v>26</v>
      </c>
      <c r="B1109" s="36"/>
      <c r="C1109" s="36"/>
      <c r="D1109" s="517"/>
      <c r="E1109" s="518"/>
      <c r="F1109" s="518"/>
      <c r="G1109" s="519"/>
      <c r="H1109" s="38"/>
      <c r="I1109" s="37"/>
      <c r="J1109" s="156" t="str">
        <f t="shared" si="91"/>
        <v/>
      </c>
      <c r="K1109" s="157">
        <f t="shared" si="90"/>
        <v>0</v>
      </c>
      <c r="L1109" s="157">
        <f t="shared" si="92"/>
        <v>0</v>
      </c>
    </row>
    <row r="1110" spans="1:12" ht="18.75" customHeight="1">
      <c r="A1110" s="33">
        <v>27</v>
      </c>
      <c r="B1110" s="36"/>
      <c r="C1110" s="36"/>
      <c r="D1110" s="517"/>
      <c r="E1110" s="518"/>
      <c r="F1110" s="518"/>
      <c r="G1110" s="519"/>
      <c r="H1110" s="38"/>
      <c r="I1110" s="37"/>
      <c r="J1110" s="156" t="str">
        <f t="shared" si="91"/>
        <v/>
      </c>
      <c r="K1110" s="157">
        <f t="shared" si="90"/>
        <v>0</v>
      </c>
      <c r="L1110" s="157">
        <f t="shared" si="92"/>
        <v>0</v>
      </c>
    </row>
    <row r="1111" spans="1:12" ht="18.75" customHeight="1">
      <c r="A1111" s="33">
        <v>28</v>
      </c>
      <c r="B1111" s="36"/>
      <c r="C1111" s="36"/>
      <c r="D1111" s="517"/>
      <c r="E1111" s="518"/>
      <c r="F1111" s="518"/>
      <c r="G1111" s="519"/>
      <c r="H1111" s="38"/>
      <c r="I1111" s="37"/>
      <c r="J1111" s="156" t="str">
        <f t="shared" si="91"/>
        <v/>
      </c>
      <c r="K1111" s="157">
        <f t="shared" si="90"/>
        <v>0</v>
      </c>
      <c r="L1111" s="157">
        <f t="shared" si="92"/>
        <v>0</v>
      </c>
    </row>
    <row r="1112" spans="1:12" ht="18.75" customHeight="1">
      <c r="A1112" s="33">
        <v>29</v>
      </c>
      <c r="B1112" s="36"/>
      <c r="C1112" s="36"/>
      <c r="D1112" s="517"/>
      <c r="E1112" s="518"/>
      <c r="F1112" s="518"/>
      <c r="G1112" s="519"/>
      <c r="H1112" s="38"/>
      <c r="I1112" s="37"/>
      <c r="J1112" s="156" t="str">
        <f t="shared" si="91"/>
        <v/>
      </c>
      <c r="K1112" s="157">
        <f t="shared" si="90"/>
        <v>0</v>
      </c>
      <c r="L1112" s="157">
        <f t="shared" si="92"/>
        <v>0</v>
      </c>
    </row>
    <row r="1113" spans="1:12" ht="18.75" customHeight="1">
      <c r="A1113" s="33">
        <v>30</v>
      </c>
      <c r="B1113" s="36"/>
      <c r="C1113" s="36"/>
      <c r="D1113" s="517"/>
      <c r="E1113" s="518"/>
      <c r="F1113" s="518"/>
      <c r="G1113" s="519"/>
      <c r="H1113" s="37"/>
      <c r="I1113" s="37"/>
      <c r="J1113" s="156" t="str">
        <f t="shared" si="91"/>
        <v/>
      </c>
      <c r="K1113" s="157">
        <f t="shared" si="90"/>
        <v>0</v>
      </c>
      <c r="L1113" s="157">
        <f t="shared" si="92"/>
        <v>0</v>
      </c>
    </row>
    <row r="1114" spans="1:12" ht="21.75" customHeight="1">
      <c r="A1114" s="3"/>
      <c r="B1114" s="4">
        <f>GİRİŞ!F40</f>
        <v>0</v>
      </c>
      <c r="C1114" s="4"/>
      <c r="D1114" s="4" t="s">
        <v>214</v>
      </c>
      <c r="E1114" s="4"/>
      <c r="F1114" s="4"/>
      <c r="G1114" s="4"/>
      <c r="H1114" s="6" t="s">
        <v>52</v>
      </c>
      <c r="I1114" s="5">
        <f>SUM(I1084:I1113)</f>
        <v>0</v>
      </c>
      <c r="J1114" s="156">
        <f>SUM(J1084:J1113)</f>
        <v>0</v>
      </c>
      <c r="K1114" s="156">
        <f>SUM(K1084:K1113)</f>
        <v>0</v>
      </c>
      <c r="L1114" s="158">
        <f>SUM(L1084:L1113)</f>
        <v>0</v>
      </c>
    </row>
    <row r="1115" spans="1:12">
      <c r="I1115" s="158">
        <f>I34+I70+I106+I142+I178+I214+I250+I286+I322+I358+I394+I430+I466+I502+I538+I574+I610+I646+I682+I718+I754+I790+I826+I862+I898+I934+I970+I1006+I1042+I1078+I1114</f>
        <v>1233.5</v>
      </c>
      <c r="J1115" s="158">
        <f>J34+J70+J106+J142+J178+J214+J250+J286+J322+J358+J394+J430+J466+J502+J538+J574+J610+J646+J682+J718+J754+J790+J826+J862+J898+J934+J970+J1006+J1042+J1078+J1114</f>
        <v>21</v>
      </c>
      <c r="K1115" s="158">
        <f>K34+K70+K106+K142+K178+K214+K250+K286+K322+K358+K394+K430+K466+K502+K538+K574+K610+K646+K682+K718+K754+K790+K826+K862+K898+K934+K970+K1006+K1042+K1078+K1114</f>
        <v>2</v>
      </c>
      <c r="L1115" s="158">
        <f>L34+L70+L106+L142+L178+L214+L250+L286+L322+L358+L394+L430+L466+L502+L538+L574+L610+L646+L682+L718+L754+L790+L826+L862+L898+L934+L970+L1006+L1042+L1078+L1114</f>
        <v>1</v>
      </c>
    </row>
    <row r="1116" spans="1:12">
      <c r="I1116" s="158">
        <f>(I1114*80)/100</f>
        <v>0</v>
      </c>
    </row>
  </sheetData>
  <sheetProtection sheet="1" objects="1" scenarios="1"/>
  <mergeCells count="1046">
    <mergeCell ref="D1112:G1112"/>
    <mergeCell ref="D1113:G1113"/>
    <mergeCell ref="D1107:G1107"/>
    <mergeCell ref="D1108:G1108"/>
    <mergeCell ref="D1109:G1109"/>
    <mergeCell ref="D1110:G1110"/>
    <mergeCell ref="D1095:G1095"/>
    <mergeCell ref="D1096:G1096"/>
    <mergeCell ref="D1097:G1097"/>
    <mergeCell ref="D1098:G1098"/>
    <mergeCell ref="D1091:G1091"/>
    <mergeCell ref="D1092:G1092"/>
    <mergeCell ref="D1093:G1093"/>
    <mergeCell ref="D1094:G1094"/>
    <mergeCell ref="D1103:G1103"/>
    <mergeCell ref="D1104:G1104"/>
    <mergeCell ref="D1105:G1105"/>
    <mergeCell ref="D1106:G1106"/>
    <mergeCell ref="D1099:G1099"/>
    <mergeCell ref="D1100:G1100"/>
    <mergeCell ref="D1101:G1101"/>
    <mergeCell ref="D1102:G1102"/>
    <mergeCell ref="D1111:G1111"/>
    <mergeCell ref="D1072:G1072"/>
    <mergeCell ref="D1065:G1065"/>
    <mergeCell ref="D1066:G1066"/>
    <mergeCell ref="D1067:G1067"/>
    <mergeCell ref="D1068:G1068"/>
    <mergeCell ref="D1077:G1077"/>
    <mergeCell ref="A1082:D1082"/>
    <mergeCell ref="E1082:I1082"/>
    <mergeCell ref="E1081:G1081"/>
    <mergeCell ref="D1073:G1073"/>
    <mergeCell ref="D1074:G1074"/>
    <mergeCell ref="D1075:G1075"/>
    <mergeCell ref="D1076:G1076"/>
    <mergeCell ref="D1087:G1087"/>
    <mergeCell ref="D1088:G1088"/>
    <mergeCell ref="D1089:G1089"/>
    <mergeCell ref="D1090:G1090"/>
    <mergeCell ref="D1083:G1083"/>
    <mergeCell ref="D1084:G1084"/>
    <mergeCell ref="D1085:G1085"/>
    <mergeCell ref="D1086:G1086"/>
    <mergeCell ref="D1055:G1055"/>
    <mergeCell ref="D1056:G1056"/>
    <mergeCell ref="D1049:G1049"/>
    <mergeCell ref="D1050:G1050"/>
    <mergeCell ref="D1051:G1051"/>
    <mergeCell ref="D1052:G1052"/>
    <mergeCell ref="D1061:G1061"/>
    <mergeCell ref="D1062:G1062"/>
    <mergeCell ref="D1063:G1063"/>
    <mergeCell ref="D1064:G1064"/>
    <mergeCell ref="D1057:G1057"/>
    <mergeCell ref="D1058:G1058"/>
    <mergeCell ref="D1059:G1059"/>
    <mergeCell ref="D1060:G1060"/>
    <mergeCell ref="D1069:G1069"/>
    <mergeCell ref="D1070:G1070"/>
    <mergeCell ref="D1071:G1071"/>
    <mergeCell ref="D1036:G1036"/>
    <mergeCell ref="D1037:G1037"/>
    <mergeCell ref="D1038:G1038"/>
    <mergeCell ref="D1031:G1031"/>
    <mergeCell ref="D1032:G1032"/>
    <mergeCell ref="D1033:G1033"/>
    <mergeCell ref="D1034:G1034"/>
    <mergeCell ref="A1046:D1046"/>
    <mergeCell ref="E1046:I1046"/>
    <mergeCell ref="D1047:G1047"/>
    <mergeCell ref="D1048:G1048"/>
    <mergeCell ref="D1039:G1039"/>
    <mergeCell ref="D1040:G1040"/>
    <mergeCell ref="D1041:G1041"/>
    <mergeCell ref="E1045:G1045"/>
    <mergeCell ref="D1053:G1053"/>
    <mergeCell ref="D1054:G1054"/>
    <mergeCell ref="D1019:G1019"/>
    <mergeCell ref="D1020:G1020"/>
    <mergeCell ref="D1021:G1021"/>
    <mergeCell ref="D1022:G1022"/>
    <mergeCell ref="D1015:G1015"/>
    <mergeCell ref="D1016:G1016"/>
    <mergeCell ref="D1017:G1017"/>
    <mergeCell ref="D1018:G1018"/>
    <mergeCell ref="D1027:G1027"/>
    <mergeCell ref="D1028:G1028"/>
    <mergeCell ref="D1029:G1029"/>
    <mergeCell ref="D1030:G1030"/>
    <mergeCell ref="D1023:G1023"/>
    <mergeCell ref="D1024:G1024"/>
    <mergeCell ref="D1025:G1025"/>
    <mergeCell ref="D1026:G1026"/>
    <mergeCell ref="D1035:G1035"/>
    <mergeCell ref="D996:G996"/>
    <mergeCell ref="D989:G989"/>
    <mergeCell ref="D990:G990"/>
    <mergeCell ref="D991:G991"/>
    <mergeCell ref="D992:G992"/>
    <mergeCell ref="D1001:G1001"/>
    <mergeCell ref="D1002:G1002"/>
    <mergeCell ref="D1003:G1003"/>
    <mergeCell ref="D1004:G1004"/>
    <mergeCell ref="D997:G997"/>
    <mergeCell ref="D998:G998"/>
    <mergeCell ref="D999:G999"/>
    <mergeCell ref="D1000:G1000"/>
    <mergeCell ref="D1011:G1011"/>
    <mergeCell ref="D1012:G1012"/>
    <mergeCell ref="D1013:G1013"/>
    <mergeCell ref="D1014:G1014"/>
    <mergeCell ref="D1005:G1005"/>
    <mergeCell ref="A1010:D1010"/>
    <mergeCell ref="E1010:I1010"/>
    <mergeCell ref="E1009:G1009"/>
    <mergeCell ref="D979:G979"/>
    <mergeCell ref="D980:G980"/>
    <mergeCell ref="A974:D974"/>
    <mergeCell ref="E974:I974"/>
    <mergeCell ref="D975:G975"/>
    <mergeCell ref="D976:G976"/>
    <mergeCell ref="D985:G985"/>
    <mergeCell ref="D986:G986"/>
    <mergeCell ref="D987:G987"/>
    <mergeCell ref="D988:G988"/>
    <mergeCell ref="D981:G981"/>
    <mergeCell ref="D982:G982"/>
    <mergeCell ref="D983:G983"/>
    <mergeCell ref="D984:G984"/>
    <mergeCell ref="D993:G993"/>
    <mergeCell ref="D994:G994"/>
    <mergeCell ref="D995:G995"/>
    <mergeCell ref="D960:G960"/>
    <mergeCell ref="D961:G961"/>
    <mergeCell ref="D962:G962"/>
    <mergeCell ref="D955:G955"/>
    <mergeCell ref="D956:G956"/>
    <mergeCell ref="D957:G957"/>
    <mergeCell ref="D958:G958"/>
    <mergeCell ref="D967:G967"/>
    <mergeCell ref="D968:G968"/>
    <mergeCell ref="D969:G969"/>
    <mergeCell ref="E973:G973"/>
    <mergeCell ref="D963:G963"/>
    <mergeCell ref="D964:G964"/>
    <mergeCell ref="D965:G965"/>
    <mergeCell ref="D966:G966"/>
    <mergeCell ref="D977:G977"/>
    <mergeCell ref="D978:G978"/>
    <mergeCell ref="D943:G943"/>
    <mergeCell ref="D944:G944"/>
    <mergeCell ref="D945:G945"/>
    <mergeCell ref="D946:G946"/>
    <mergeCell ref="D939:G939"/>
    <mergeCell ref="D940:G940"/>
    <mergeCell ref="D941:G941"/>
    <mergeCell ref="D942:G942"/>
    <mergeCell ref="D951:G951"/>
    <mergeCell ref="D952:G952"/>
    <mergeCell ref="D953:G953"/>
    <mergeCell ref="D954:G954"/>
    <mergeCell ref="D947:G947"/>
    <mergeCell ref="D948:G948"/>
    <mergeCell ref="D949:G949"/>
    <mergeCell ref="D950:G950"/>
    <mergeCell ref="D959:G959"/>
    <mergeCell ref="D920:G920"/>
    <mergeCell ref="D913:G913"/>
    <mergeCell ref="D914:G914"/>
    <mergeCell ref="D915:G915"/>
    <mergeCell ref="D916:G916"/>
    <mergeCell ref="D925:G925"/>
    <mergeCell ref="D926:G926"/>
    <mergeCell ref="D927:G927"/>
    <mergeCell ref="D928:G928"/>
    <mergeCell ref="D921:G921"/>
    <mergeCell ref="D922:G922"/>
    <mergeCell ref="D923:G923"/>
    <mergeCell ref="D924:G924"/>
    <mergeCell ref="D933:G933"/>
    <mergeCell ref="A938:D938"/>
    <mergeCell ref="E938:I938"/>
    <mergeCell ref="E937:G937"/>
    <mergeCell ref="D929:G929"/>
    <mergeCell ref="D930:G930"/>
    <mergeCell ref="D931:G931"/>
    <mergeCell ref="D932:G932"/>
    <mergeCell ref="D903:G903"/>
    <mergeCell ref="D904:G904"/>
    <mergeCell ref="D895:G895"/>
    <mergeCell ref="D896:G896"/>
    <mergeCell ref="D897:G897"/>
    <mergeCell ref="E901:G901"/>
    <mergeCell ref="D909:G909"/>
    <mergeCell ref="D910:G910"/>
    <mergeCell ref="D911:G911"/>
    <mergeCell ref="D912:G912"/>
    <mergeCell ref="D905:G905"/>
    <mergeCell ref="D906:G906"/>
    <mergeCell ref="D907:G907"/>
    <mergeCell ref="D908:G908"/>
    <mergeCell ref="D917:G917"/>
    <mergeCell ref="D918:G918"/>
    <mergeCell ref="D919:G919"/>
    <mergeCell ref="D884:G884"/>
    <mergeCell ref="D885:G885"/>
    <mergeCell ref="D886:G886"/>
    <mergeCell ref="D879:G879"/>
    <mergeCell ref="D880:G880"/>
    <mergeCell ref="D881:G881"/>
    <mergeCell ref="D882:G882"/>
    <mergeCell ref="D891:G891"/>
    <mergeCell ref="D892:G892"/>
    <mergeCell ref="D893:G893"/>
    <mergeCell ref="D894:G894"/>
    <mergeCell ref="D887:G887"/>
    <mergeCell ref="D888:G888"/>
    <mergeCell ref="D889:G889"/>
    <mergeCell ref="D890:G890"/>
    <mergeCell ref="A902:D902"/>
    <mergeCell ref="E902:I902"/>
    <mergeCell ref="D867:G867"/>
    <mergeCell ref="D868:G868"/>
    <mergeCell ref="D869:G869"/>
    <mergeCell ref="D870:G870"/>
    <mergeCell ref="D861:G861"/>
    <mergeCell ref="A866:D866"/>
    <mergeCell ref="E866:I866"/>
    <mergeCell ref="E865:G865"/>
    <mergeCell ref="D875:G875"/>
    <mergeCell ref="D876:G876"/>
    <mergeCell ref="D877:G877"/>
    <mergeCell ref="D878:G878"/>
    <mergeCell ref="D871:G871"/>
    <mergeCell ref="D872:G872"/>
    <mergeCell ref="D873:G873"/>
    <mergeCell ref="D874:G874"/>
    <mergeCell ref="D883:G883"/>
    <mergeCell ref="D844:G844"/>
    <mergeCell ref="D837:G837"/>
    <mergeCell ref="D838:G838"/>
    <mergeCell ref="D839:G839"/>
    <mergeCell ref="D840:G840"/>
    <mergeCell ref="D849:G849"/>
    <mergeCell ref="D850:G850"/>
    <mergeCell ref="D851:G851"/>
    <mergeCell ref="D852:G852"/>
    <mergeCell ref="D845:G845"/>
    <mergeCell ref="D846:G846"/>
    <mergeCell ref="D847:G847"/>
    <mergeCell ref="D848:G848"/>
    <mergeCell ref="D857:G857"/>
    <mergeCell ref="D858:G858"/>
    <mergeCell ref="D859:G859"/>
    <mergeCell ref="D860:G860"/>
    <mergeCell ref="D853:G853"/>
    <mergeCell ref="D854:G854"/>
    <mergeCell ref="D855:G855"/>
    <mergeCell ref="D856:G856"/>
    <mergeCell ref="D825:G825"/>
    <mergeCell ref="E829:G829"/>
    <mergeCell ref="D819:G819"/>
    <mergeCell ref="D820:G820"/>
    <mergeCell ref="D821:G821"/>
    <mergeCell ref="D822:G822"/>
    <mergeCell ref="D833:G833"/>
    <mergeCell ref="D834:G834"/>
    <mergeCell ref="D835:G835"/>
    <mergeCell ref="D836:G836"/>
    <mergeCell ref="A830:D830"/>
    <mergeCell ref="E830:I830"/>
    <mergeCell ref="D831:G831"/>
    <mergeCell ref="D832:G832"/>
    <mergeCell ref="D841:G841"/>
    <mergeCell ref="D842:G842"/>
    <mergeCell ref="D843:G843"/>
    <mergeCell ref="D808:G808"/>
    <mergeCell ref="D809:G809"/>
    <mergeCell ref="D810:G810"/>
    <mergeCell ref="D803:G803"/>
    <mergeCell ref="D804:G804"/>
    <mergeCell ref="D805:G805"/>
    <mergeCell ref="D806:G806"/>
    <mergeCell ref="D815:G815"/>
    <mergeCell ref="D816:G816"/>
    <mergeCell ref="D817:G817"/>
    <mergeCell ref="D818:G818"/>
    <mergeCell ref="D811:G811"/>
    <mergeCell ref="D812:G812"/>
    <mergeCell ref="D813:G813"/>
    <mergeCell ref="D814:G814"/>
    <mergeCell ref="D823:G823"/>
    <mergeCell ref="D824:G824"/>
    <mergeCell ref="D789:G789"/>
    <mergeCell ref="A794:D794"/>
    <mergeCell ref="E794:I794"/>
    <mergeCell ref="E793:G793"/>
    <mergeCell ref="D785:G785"/>
    <mergeCell ref="D786:G786"/>
    <mergeCell ref="D787:G787"/>
    <mergeCell ref="D788:G788"/>
    <mergeCell ref="D799:G799"/>
    <mergeCell ref="D800:G800"/>
    <mergeCell ref="D801:G801"/>
    <mergeCell ref="D802:G802"/>
    <mergeCell ref="D795:G795"/>
    <mergeCell ref="D796:G796"/>
    <mergeCell ref="D797:G797"/>
    <mergeCell ref="D798:G798"/>
    <mergeCell ref="D807:G807"/>
    <mergeCell ref="D760:G760"/>
    <mergeCell ref="D751:G751"/>
    <mergeCell ref="D752:G752"/>
    <mergeCell ref="D753:G753"/>
    <mergeCell ref="E757:G757"/>
    <mergeCell ref="D773:G773"/>
    <mergeCell ref="D774:G774"/>
    <mergeCell ref="D775:G775"/>
    <mergeCell ref="D776:G776"/>
    <mergeCell ref="D769:G769"/>
    <mergeCell ref="D770:G770"/>
    <mergeCell ref="D771:G771"/>
    <mergeCell ref="D772:G772"/>
    <mergeCell ref="D781:G781"/>
    <mergeCell ref="D782:G782"/>
    <mergeCell ref="D783:G783"/>
    <mergeCell ref="D784:G784"/>
    <mergeCell ref="D777:G777"/>
    <mergeCell ref="D778:G778"/>
    <mergeCell ref="D779:G779"/>
    <mergeCell ref="D780:G780"/>
    <mergeCell ref="D741:G741"/>
    <mergeCell ref="D742:G742"/>
    <mergeCell ref="D735:G735"/>
    <mergeCell ref="D736:G736"/>
    <mergeCell ref="D737:G737"/>
    <mergeCell ref="D738:G738"/>
    <mergeCell ref="D747:G747"/>
    <mergeCell ref="D748:G748"/>
    <mergeCell ref="D749:G749"/>
    <mergeCell ref="D750:G750"/>
    <mergeCell ref="D743:G743"/>
    <mergeCell ref="D744:G744"/>
    <mergeCell ref="D745:G745"/>
    <mergeCell ref="D746:G746"/>
    <mergeCell ref="A758:D758"/>
    <mergeCell ref="E758:I758"/>
    <mergeCell ref="D759:G759"/>
    <mergeCell ref="D724:G724"/>
    <mergeCell ref="D725:G725"/>
    <mergeCell ref="D726:G726"/>
    <mergeCell ref="D717:G717"/>
    <mergeCell ref="A722:D722"/>
    <mergeCell ref="E722:I722"/>
    <mergeCell ref="E721:G721"/>
    <mergeCell ref="D731:G731"/>
    <mergeCell ref="D732:G732"/>
    <mergeCell ref="D733:G733"/>
    <mergeCell ref="D734:G734"/>
    <mergeCell ref="D727:G727"/>
    <mergeCell ref="D728:G728"/>
    <mergeCell ref="D729:G729"/>
    <mergeCell ref="D730:G730"/>
    <mergeCell ref="D739:G739"/>
    <mergeCell ref="D740:G740"/>
    <mergeCell ref="D705:G705"/>
    <mergeCell ref="D706:G706"/>
    <mergeCell ref="D707:G707"/>
    <mergeCell ref="D708:G708"/>
    <mergeCell ref="D701:G701"/>
    <mergeCell ref="D702:G702"/>
    <mergeCell ref="D703:G703"/>
    <mergeCell ref="D704:G704"/>
    <mergeCell ref="D713:G713"/>
    <mergeCell ref="D714:G714"/>
    <mergeCell ref="D715:G715"/>
    <mergeCell ref="D716:G716"/>
    <mergeCell ref="D709:G709"/>
    <mergeCell ref="D710:G710"/>
    <mergeCell ref="D711:G711"/>
    <mergeCell ref="D712:G712"/>
    <mergeCell ref="D723:G723"/>
    <mergeCell ref="E685:G685"/>
    <mergeCell ref="D675:G675"/>
    <mergeCell ref="D676:G676"/>
    <mergeCell ref="D677:G677"/>
    <mergeCell ref="D678:G678"/>
    <mergeCell ref="D689:G689"/>
    <mergeCell ref="D690:G690"/>
    <mergeCell ref="D691:G691"/>
    <mergeCell ref="D692:G692"/>
    <mergeCell ref="A686:D686"/>
    <mergeCell ref="E686:I686"/>
    <mergeCell ref="D687:G687"/>
    <mergeCell ref="D688:G688"/>
    <mergeCell ref="D697:G697"/>
    <mergeCell ref="D698:G698"/>
    <mergeCell ref="D699:G699"/>
    <mergeCell ref="D700:G700"/>
    <mergeCell ref="D693:G693"/>
    <mergeCell ref="D694:G694"/>
    <mergeCell ref="D695:G695"/>
    <mergeCell ref="D696:G696"/>
    <mergeCell ref="D665:G665"/>
    <mergeCell ref="D666:G666"/>
    <mergeCell ref="D659:G659"/>
    <mergeCell ref="D660:G660"/>
    <mergeCell ref="D661:G661"/>
    <mergeCell ref="D662:G662"/>
    <mergeCell ref="D671:G671"/>
    <mergeCell ref="D672:G672"/>
    <mergeCell ref="D673:G673"/>
    <mergeCell ref="D674:G674"/>
    <mergeCell ref="D667:G667"/>
    <mergeCell ref="D668:G668"/>
    <mergeCell ref="D669:G669"/>
    <mergeCell ref="D670:G670"/>
    <mergeCell ref="D679:G679"/>
    <mergeCell ref="D680:G680"/>
    <mergeCell ref="D681:G681"/>
    <mergeCell ref="D645:G645"/>
    <mergeCell ref="A650:D650"/>
    <mergeCell ref="E650:I650"/>
    <mergeCell ref="D640:G640"/>
    <mergeCell ref="D641:G641"/>
    <mergeCell ref="D642:G642"/>
    <mergeCell ref="D643:G643"/>
    <mergeCell ref="D655:G655"/>
    <mergeCell ref="D656:G656"/>
    <mergeCell ref="D657:G657"/>
    <mergeCell ref="D658:G658"/>
    <mergeCell ref="D651:G651"/>
    <mergeCell ref="D652:G652"/>
    <mergeCell ref="D653:G653"/>
    <mergeCell ref="D654:G654"/>
    <mergeCell ref="D663:G663"/>
    <mergeCell ref="D664:G664"/>
    <mergeCell ref="E649:G649"/>
    <mergeCell ref="D628:G628"/>
    <mergeCell ref="D629:G629"/>
    <mergeCell ref="D630:G630"/>
    <mergeCell ref="D631:G631"/>
    <mergeCell ref="D624:G624"/>
    <mergeCell ref="D625:G625"/>
    <mergeCell ref="D626:G626"/>
    <mergeCell ref="D627:G627"/>
    <mergeCell ref="D636:G636"/>
    <mergeCell ref="D637:G637"/>
    <mergeCell ref="D638:G638"/>
    <mergeCell ref="D639:G639"/>
    <mergeCell ref="D632:G632"/>
    <mergeCell ref="D633:G633"/>
    <mergeCell ref="D634:G634"/>
    <mergeCell ref="D635:G635"/>
    <mergeCell ref="D644:G644"/>
    <mergeCell ref="D604:G604"/>
    <mergeCell ref="D597:G597"/>
    <mergeCell ref="D598:G598"/>
    <mergeCell ref="D599:G599"/>
    <mergeCell ref="D600:G600"/>
    <mergeCell ref="D609:G609"/>
    <mergeCell ref="A614:D614"/>
    <mergeCell ref="E614:I614"/>
    <mergeCell ref="D615:G615"/>
    <mergeCell ref="D605:G605"/>
    <mergeCell ref="D606:G606"/>
    <mergeCell ref="D607:G607"/>
    <mergeCell ref="D608:G608"/>
    <mergeCell ref="D620:G620"/>
    <mergeCell ref="D621:G621"/>
    <mergeCell ref="D622:G622"/>
    <mergeCell ref="D623:G623"/>
    <mergeCell ref="D616:G616"/>
    <mergeCell ref="D617:G617"/>
    <mergeCell ref="D618:G618"/>
    <mergeCell ref="D619:G619"/>
    <mergeCell ref="E613:G613"/>
    <mergeCell ref="D587:G587"/>
    <mergeCell ref="D588:G588"/>
    <mergeCell ref="D581:G581"/>
    <mergeCell ref="D582:G582"/>
    <mergeCell ref="D583:G583"/>
    <mergeCell ref="D584:G584"/>
    <mergeCell ref="D593:G593"/>
    <mergeCell ref="D594:G594"/>
    <mergeCell ref="D595:G595"/>
    <mergeCell ref="D596:G596"/>
    <mergeCell ref="D589:G589"/>
    <mergeCell ref="D590:G590"/>
    <mergeCell ref="D591:G591"/>
    <mergeCell ref="D592:G592"/>
    <mergeCell ref="D601:G601"/>
    <mergeCell ref="D602:G602"/>
    <mergeCell ref="D603:G603"/>
    <mergeCell ref="D568:G568"/>
    <mergeCell ref="D569:G569"/>
    <mergeCell ref="D570:G570"/>
    <mergeCell ref="D571:G571"/>
    <mergeCell ref="D572:G572"/>
    <mergeCell ref="A578:D578"/>
    <mergeCell ref="E578:I578"/>
    <mergeCell ref="D579:G579"/>
    <mergeCell ref="D580:G580"/>
    <mergeCell ref="D562:G562"/>
    <mergeCell ref="D563:G563"/>
    <mergeCell ref="D564:G564"/>
    <mergeCell ref="D565:G565"/>
    <mergeCell ref="D573:G573"/>
    <mergeCell ref="D566:G566"/>
    <mergeCell ref="D585:G585"/>
    <mergeCell ref="D586:G586"/>
    <mergeCell ref="E577:G577"/>
    <mergeCell ref="D552:G552"/>
    <mergeCell ref="D553:G553"/>
    <mergeCell ref="D560:G560"/>
    <mergeCell ref="D535:G535"/>
    <mergeCell ref="D536:G536"/>
    <mergeCell ref="D537:G537"/>
    <mergeCell ref="D543:G543"/>
    <mergeCell ref="A542:D542"/>
    <mergeCell ref="E542:I542"/>
    <mergeCell ref="D561:G561"/>
    <mergeCell ref="D554:G554"/>
    <mergeCell ref="D555:G555"/>
    <mergeCell ref="D556:G556"/>
    <mergeCell ref="D557:G557"/>
    <mergeCell ref="D558:G558"/>
    <mergeCell ref="D559:G559"/>
    <mergeCell ref="D567:G567"/>
    <mergeCell ref="D524:G524"/>
    <mergeCell ref="D525:G525"/>
    <mergeCell ref="D526:G526"/>
    <mergeCell ref="D519:G519"/>
    <mergeCell ref="D520:G520"/>
    <mergeCell ref="D521:G521"/>
    <mergeCell ref="D522:G522"/>
    <mergeCell ref="E541:G541"/>
    <mergeCell ref="D531:G531"/>
    <mergeCell ref="D532:G532"/>
    <mergeCell ref="D533:G533"/>
    <mergeCell ref="D534:G534"/>
    <mergeCell ref="D527:G527"/>
    <mergeCell ref="D528:G528"/>
    <mergeCell ref="D529:G529"/>
    <mergeCell ref="D530:G530"/>
    <mergeCell ref="D551:G551"/>
    <mergeCell ref="D544:G544"/>
    <mergeCell ref="D545:G545"/>
    <mergeCell ref="D546:G546"/>
    <mergeCell ref="D547:G547"/>
    <mergeCell ref="D548:G548"/>
    <mergeCell ref="D549:G549"/>
    <mergeCell ref="D550:G550"/>
    <mergeCell ref="D508:G508"/>
    <mergeCell ref="D509:G509"/>
    <mergeCell ref="D510:G510"/>
    <mergeCell ref="D499:G499"/>
    <mergeCell ref="D500:G500"/>
    <mergeCell ref="D501:G501"/>
    <mergeCell ref="A506:D506"/>
    <mergeCell ref="E506:I506"/>
    <mergeCell ref="D515:G515"/>
    <mergeCell ref="D516:G516"/>
    <mergeCell ref="D517:G517"/>
    <mergeCell ref="D518:G518"/>
    <mergeCell ref="D511:G511"/>
    <mergeCell ref="D512:G512"/>
    <mergeCell ref="D513:G513"/>
    <mergeCell ref="D514:G514"/>
    <mergeCell ref="D523:G523"/>
    <mergeCell ref="D487:G487"/>
    <mergeCell ref="D488:G488"/>
    <mergeCell ref="D489:G489"/>
    <mergeCell ref="D490:G490"/>
    <mergeCell ref="D483:G483"/>
    <mergeCell ref="D484:G484"/>
    <mergeCell ref="D485:G485"/>
    <mergeCell ref="D486:G486"/>
    <mergeCell ref="D495:G495"/>
    <mergeCell ref="D496:G496"/>
    <mergeCell ref="D497:G497"/>
    <mergeCell ref="D498:G498"/>
    <mergeCell ref="D491:G491"/>
    <mergeCell ref="D492:G492"/>
    <mergeCell ref="D493:G493"/>
    <mergeCell ref="D494:G494"/>
    <mergeCell ref="D507:G507"/>
    <mergeCell ref="E505:G505"/>
    <mergeCell ref="D471:G471"/>
    <mergeCell ref="D472:G472"/>
    <mergeCell ref="D473:G473"/>
    <mergeCell ref="D474:G474"/>
    <mergeCell ref="D463:G463"/>
    <mergeCell ref="D464:G464"/>
    <mergeCell ref="D465:G465"/>
    <mergeCell ref="A470:D470"/>
    <mergeCell ref="E470:I470"/>
    <mergeCell ref="D479:G479"/>
    <mergeCell ref="D480:G480"/>
    <mergeCell ref="D481:G481"/>
    <mergeCell ref="D482:G482"/>
    <mergeCell ref="D475:G475"/>
    <mergeCell ref="D476:G476"/>
    <mergeCell ref="D477:G477"/>
    <mergeCell ref="D478:G478"/>
    <mergeCell ref="E469:G469"/>
    <mergeCell ref="D443:G443"/>
    <mergeCell ref="D444:G444"/>
    <mergeCell ref="D445:G445"/>
    <mergeCell ref="D446:G446"/>
    <mergeCell ref="D448:G448"/>
    <mergeCell ref="D449:G449"/>
    <mergeCell ref="D451:G451"/>
    <mergeCell ref="D452:G452"/>
    <mergeCell ref="D453:G453"/>
    <mergeCell ref="D454:G454"/>
    <mergeCell ref="D447:G447"/>
    <mergeCell ref="D450:G450"/>
    <mergeCell ref="D459:G459"/>
    <mergeCell ref="D460:G460"/>
    <mergeCell ref="D461:G461"/>
    <mergeCell ref="D462:G462"/>
    <mergeCell ref="D455:G455"/>
    <mergeCell ref="D456:G456"/>
    <mergeCell ref="D457:G457"/>
    <mergeCell ref="D458:G458"/>
    <mergeCell ref="D418:G418"/>
    <mergeCell ref="D419:G419"/>
    <mergeCell ref="D428:G428"/>
    <mergeCell ref="D429:G429"/>
    <mergeCell ref="A398:D398"/>
    <mergeCell ref="E398:I398"/>
    <mergeCell ref="D399:G399"/>
    <mergeCell ref="D424:G424"/>
    <mergeCell ref="D425:G425"/>
    <mergeCell ref="D426:G426"/>
    <mergeCell ref="D427:G427"/>
    <mergeCell ref="D420:G420"/>
    <mergeCell ref="D441:G441"/>
    <mergeCell ref="D435:G435"/>
    <mergeCell ref="D436:G436"/>
    <mergeCell ref="D437:G437"/>
    <mergeCell ref="D438:G438"/>
    <mergeCell ref="A434:D434"/>
    <mergeCell ref="E434:I434"/>
    <mergeCell ref="D439:G439"/>
    <mergeCell ref="D440:G440"/>
    <mergeCell ref="D408:G408"/>
    <mergeCell ref="D409:G409"/>
    <mergeCell ref="D410:G410"/>
    <mergeCell ref="D411:G411"/>
    <mergeCell ref="D414:G414"/>
    <mergeCell ref="D415:G415"/>
    <mergeCell ref="D412:G412"/>
    <mergeCell ref="D413:G413"/>
    <mergeCell ref="D421:G421"/>
    <mergeCell ref="D422:G422"/>
    <mergeCell ref="D423:G423"/>
    <mergeCell ref="D377:G377"/>
    <mergeCell ref="D378:G378"/>
    <mergeCell ref="D379:G379"/>
    <mergeCell ref="D380:G380"/>
    <mergeCell ref="D373:G373"/>
    <mergeCell ref="D374:G374"/>
    <mergeCell ref="D375:G375"/>
    <mergeCell ref="D376:G376"/>
    <mergeCell ref="D385:G385"/>
    <mergeCell ref="D386:G386"/>
    <mergeCell ref="D387:G387"/>
    <mergeCell ref="D388:G388"/>
    <mergeCell ref="D381:G381"/>
    <mergeCell ref="D382:G382"/>
    <mergeCell ref="D383:G383"/>
    <mergeCell ref="D384:G384"/>
    <mergeCell ref="D407:G407"/>
    <mergeCell ref="D406:G406"/>
    <mergeCell ref="D393:G393"/>
    <mergeCell ref="D389:G389"/>
    <mergeCell ref="D390:G390"/>
    <mergeCell ref="D391:G391"/>
    <mergeCell ref="D392:G392"/>
    <mergeCell ref="E397:G397"/>
    <mergeCell ref="D402:G402"/>
    <mergeCell ref="D403:G403"/>
    <mergeCell ref="D404:G404"/>
    <mergeCell ref="D405:G405"/>
    <mergeCell ref="D400:G400"/>
    <mergeCell ref="D401:G401"/>
    <mergeCell ref="D354:G354"/>
    <mergeCell ref="D347:G347"/>
    <mergeCell ref="D348:G348"/>
    <mergeCell ref="D349:G349"/>
    <mergeCell ref="D350:G350"/>
    <mergeCell ref="A362:D362"/>
    <mergeCell ref="E362:I362"/>
    <mergeCell ref="D363:G363"/>
    <mergeCell ref="D364:G364"/>
    <mergeCell ref="D355:G355"/>
    <mergeCell ref="D356:G356"/>
    <mergeCell ref="D357:G357"/>
    <mergeCell ref="E361:G361"/>
    <mergeCell ref="D369:G369"/>
    <mergeCell ref="D370:G370"/>
    <mergeCell ref="D371:G371"/>
    <mergeCell ref="D372:G372"/>
    <mergeCell ref="D365:G365"/>
    <mergeCell ref="D366:G366"/>
    <mergeCell ref="D367:G367"/>
    <mergeCell ref="D368:G368"/>
    <mergeCell ref="D337:G337"/>
    <mergeCell ref="D338:G338"/>
    <mergeCell ref="D331:G331"/>
    <mergeCell ref="D332:G332"/>
    <mergeCell ref="D333:G333"/>
    <mergeCell ref="D334:G334"/>
    <mergeCell ref="D343:G343"/>
    <mergeCell ref="D344:G344"/>
    <mergeCell ref="D345:G345"/>
    <mergeCell ref="D346:G346"/>
    <mergeCell ref="D339:G339"/>
    <mergeCell ref="D340:G340"/>
    <mergeCell ref="D341:G341"/>
    <mergeCell ref="D342:G342"/>
    <mergeCell ref="D351:G351"/>
    <mergeCell ref="D352:G352"/>
    <mergeCell ref="D353:G353"/>
    <mergeCell ref="D318:G318"/>
    <mergeCell ref="D311:G311"/>
    <mergeCell ref="D312:G312"/>
    <mergeCell ref="D313:G313"/>
    <mergeCell ref="D314:G314"/>
    <mergeCell ref="D327:G327"/>
    <mergeCell ref="D328:G328"/>
    <mergeCell ref="D329:G329"/>
    <mergeCell ref="D330:G330"/>
    <mergeCell ref="D319:G319"/>
    <mergeCell ref="D320:G320"/>
    <mergeCell ref="D321:G321"/>
    <mergeCell ref="A326:D326"/>
    <mergeCell ref="E326:I326"/>
    <mergeCell ref="E325:G325"/>
    <mergeCell ref="D335:G335"/>
    <mergeCell ref="D336:G336"/>
    <mergeCell ref="D301:G301"/>
    <mergeCell ref="D302:G302"/>
    <mergeCell ref="D295:G295"/>
    <mergeCell ref="D296:G296"/>
    <mergeCell ref="D297:G297"/>
    <mergeCell ref="D298:G298"/>
    <mergeCell ref="D307:G307"/>
    <mergeCell ref="D308:G308"/>
    <mergeCell ref="D309:G309"/>
    <mergeCell ref="D310:G310"/>
    <mergeCell ref="D303:G303"/>
    <mergeCell ref="D304:G304"/>
    <mergeCell ref="D305:G305"/>
    <mergeCell ref="D306:G306"/>
    <mergeCell ref="D315:G315"/>
    <mergeCell ref="D316:G316"/>
    <mergeCell ref="D317:G317"/>
    <mergeCell ref="D281:G281"/>
    <mergeCell ref="D282:G282"/>
    <mergeCell ref="D283:G283"/>
    <mergeCell ref="D276:G276"/>
    <mergeCell ref="D277:G277"/>
    <mergeCell ref="D278:G278"/>
    <mergeCell ref="D279:G279"/>
    <mergeCell ref="D291:G291"/>
    <mergeCell ref="D292:G292"/>
    <mergeCell ref="D293:G293"/>
    <mergeCell ref="D294:G294"/>
    <mergeCell ref="D284:G284"/>
    <mergeCell ref="D285:G285"/>
    <mergeCell ref="A290:D290"/>
    <mergeCell ref="E290:I290"/>
    <mergeCell ref="D299:G299"/>
    <mergeCell ref="D300:G300"/>
    <mergeCell ref="E289:G289"/>
    <mergeCell ref="D264:G264"/>
    <mergeCell ref="D265:G265"/>
    <mergeCell ref="D266:G266"/>
    <mergeCell ref="D267:G267"/>
    <mergeCell ref="D260:G260"/>
    <mergeCell ref="D261:G261"/>
    <mergeCell ref="D262:G262"/>
    <mergeCell ref="D263:G263"/>
    <mergeCell ref="D272:G272"/>
    <mergeCell ref="D273:G273"/>
    <mergeCell ref="D274:G274"/>
    <mergeCell ref="D275:G275"/>
    <mergeCell ref="D268:G268"/>
    <mergeCell ref="D269:G269"/>
    <mergeCell ref="D270:G270"/>
    <mergeCell ref="D271:G271"/>
    <mergeCell ref="D280:G280"/>
    <mergeCell ref="D256:G256"/>
    <mergeCell ref="D257:G257"/>
    <mergeCell ref="D258:G258"/>
    <mergeCell ref="D259:G259"/>
    <mergeCell ref="D212:G212"/>
    <mergeCell ref="D213:G213"/>
    <mergeCell ref="D249:G249"/>
    <mergeCell ref="D241:G241"/>
    <mergeCell ref="D242:G242"/>
    <mergeCell ref="D243:G243"/>
    <mergeCell ref="A254:D254"/>
    <mergeCell ref="E254:I254"/>
    <mergeCell ref="D255:G255"/>
    <mergeCell ref="D245:G245"/>
    <mergeCell ref="D246:G246"/>
    <mergeCell ref="D247:G247"/>
    <mergeCell ref="D248:G248"/>
    <mergeCell ref="D237:G237"/>
    <mergeCell ref="E217:G217"/>
    <mergeCell ref="E253:G253"/>
    <mergeCell ref="D238:G238"/>
    <mergeCell ref="D233:G233"/>
    <mergeCell ref="D234:G234"/>
    <mergeCell ref="D235:G235"/>
    <mergeCell ref="D190:G190"/>
    <mergeCell ref="D191:G191"/>
    <mergeCell ref="D184:G184"/>
    <mergeCell ref="D185:G185"/>
    <mergeCell ref="D186:G186"/>
    <mergeCell ref="D187:G187"/>
    <mergeCell ref="D196:G196"/>
    <mergeCell ref="D197:G197"/>
    <mergeCell ref="D198:G198"/>
    <mergeCell ref="D199:G199"/>
    <mergeCell ref="D192:G192"/>
    <mergeCell ref="D193:G193"/>
    <mergeCell ref="D194:G194"/>
    <mergeCell ref="D195:G195"/>
    <mergeCell ref="D204:G204"/>
    <mergeCell ref="D239:G239"/>
    <mergeCell ref="D240:G240"/>
    <mergeCell ref="D208:G208"/>
    <mergeCell ref="D209:G209"/>
    <mergeCell ref="D210:G210"/>
    <mergeCell ref="D211:G211"/>
    <mergeCell ref="D231:G231"/>
    <mergeCell ref="D232:G232"/>
    <mergeCell ref="D172:G172"/>
    <mergeCell ref="D173:G173"/>
    <mergeCell ref="D205:G205"/>
    <mergeCell ref="D206:G206"/>
    <mergeCell ref="D207:G207"/>
    <mergeCell ref="D200:G200"/>
    <mergeCell ref="D201:G201"/>
    <mergeCell ref="D202:G202"/>
    <mergeCell ref="D203:G203"/>
    <mergeCell ref="D244:G244"/>
    <mergeCell ref="D174:G174"/>
    <mergeCell ref="D167:G167"/>
    <mergeCell ref="D168:G168"/>
    <mergeCell ref="D169:G169"/>
    <mergeCell ref="D170:G170"/>
    <mergeCell ref="D223:G223"/>
    <mergeCell ref="D224:G224"/>
    <mergeCell ref="D225:G225"/>
    <mergeCell ref="D226:G226"/>
    <mergeCell ref="D175:G175"/>
    <mergeCell ref="D176:G176"/>
    <mergeCell ref="D177:G177"/>
    <mergeCell ref="A182:D182"/>
    <mergeCell ref="E182:I182"/>
    <mergeCell ref="E181:G181"/>
    <mergeCell ref="D236:G236"/>
    <mergeCell ref="D227:G227"/>
    <mergeCell ref="D228:G228"/>
    <mergeCell ref="D229:G229"/>
    <mergeCell ref="D230:G230"/>
    <mergeCell ref="D188:G188"/>
    <mergeCell ref="D189:G189"/>
    <mergeCell ref="D155:G155"/>
    <mergeCell ref="D156:G156"/>
    <mergeCell ref="D157:G157"/>
    <mergeCell ref="D158:G158"/>
    <mergeCell ref="D151:G151"/>
    <mergeCell ref="D152:G152"/>
    <mergeCell ref="D153:G153"/>
    <mergeCell ref="D154:G154"/>
    <mergeCell ref="D163:G163"/>
    <mergeCell ref="D164:G164"/>
    <mergeCell ref="D165:G165"/>
    <mergeCell ref="D166:G166"/>
    <mergeCell ref="D159:G159"/>
    <mergeCell ref="D160:G160"/>
    <mergeCell ref="D161:G161"/>
    <mergeCell ref="D162:G162"/>
    <mergeCell ref="D171:G171"/>
    <mergeCell ref="D130:G130"/>
    <mergeCell ref="D123:G123"/>
    <mergeCell ref="D124:G124"/>
    <mergeCell ref="D125:G125"/>
    <mergeCell ref="D126:G126"/>
    <mergeCell ref="D135:G135"/>
    <mergeCell ref="D136:G136"/>
    <mergeCell ref="D137:G137"/>
    <mergeCell ref="D138:G138"/>
    <mergeCell ref="D131:G131"/>
    <mergeCell ref="D132:G132"/>
    <mergeCell ref="D133:G133"/>
    <mergeCell ref="D134:G134"/>
    <mergeCell ref="D147:G147"/>
    <mergeCell ref="D148:G148"/>
    <mergeCell ref="D149:G149"/>
    <mergeCell ref="D150:G150"/>
    <mergeCell ref="D139:G139"/>
    <mergeCell ref="D140:G140"/>
    <mergeCell ref="D141:G141"/>
    <mergeCell ref="A146:D146"/>
    <mergeCell ref="E146:I146"/>
    <mergeCell ref="D114:G114"/>
    <mergeCell ref="D103:G103"/>
    <mergeCell ref="D104:G104"/>
    <mergeCell ref="D105:G105"/>
    <mergeCell ref="A110:D110"/>
    <mergeCell ref="E110:I110"/>
    <mergeCell ref="D119:G119"/>
    <mergeCell ref="D120:G120"/>
    <mergeCell ref="D121:G121"/>
    <mergeCell ref="D122:G122"/>
    <mergeCell ref="D115:G115"/>
    <mergeCell ref="D116:G116"/>
    <mergeCell ref="D117:G117"/>
    <mergeCell ref="D118:G118"/>
    <mergeCell ref="D127:G127"/>
    <mergeCell ref="D128:G128"/>
    <mergeCell ref="D129:G129"/>
    <mergeCell ref="D93:G93"/>
    <mergeCell ref="D94:G94"/>
    <mergeCell ref="D87:G87"/>
    <mergeCell ref="D88:G88"/>
    <mergeCell ref="D89:G89"/>
    <mergeCell ref="D90:G90"/>
    <mergeCell ref="D99:G99"/>
    <mergeCell ref="D100:G100"/>
    <mergeCell ref="D101:G101"/>
    <mergeCell ref="D102:G102"/>
    <mergeCell ref="D95:G95"/>
    <mergeCell ref="D96:G96"/>
    <mergeCell ref="D97:G97"/>
    <mergeCell ref="D98:G98"/>
    <mergeCell ref="D111:G111"/>
    <mergeCell ref="D112:G112"/>
    <mergeCell ref="D113:G113"/>
    <mergeCell ref="D77:G77"/>
    <mergeCell ref="D78:G78"/>
    <mergeCell ref="D67:G67"/>
    <mergeCell ref="D68:G68"/>
    <mergeCell ref="D69:G69"/>
    <mergeCell ref="A74:D74"/>
    <mergeCell ref="E74:I74"/>
    <mergeCell ref="D83:G83"/>
    <mergeCell ref="D84:G84"/>
    <mergeCell ref="D85:G85"/>
    <mergeCell ref="D86:G86"/>
    <mergeCell ref="D79:G79"/>
    <mergeCell ref="D80:G80"/>
    <mergeCell ref="D81:G81"/>
    <mergeCell ref="D82:G82"/>
    <mergeCell ref="D91:G91"/>
    <mergeCell ref="D92:G92"/>
    <mergeCell ref="D56:G56"/>
    <mergeCell ref="D57:G57"/>
    <mergeCell ref="D58:G58"/>
    <mergeCell ref="D51:G51"/>
    <mergeCell ref="D52:G52"/>
    <mergeCell ref="D53:G53"/>
    <mergeCell ref="D54:G54"/>
    <mergeCell ref="D63:G63"/>
    <mergeCell ref="D64:G64"/>
    <mergeCell ref="D65:G65"/>
    <mergeCell ref="D66:G66"/>
    <mergeCell ref="D59:G59"/>
    <mergeCell ref="D60:G60"/>
    <mergeCell ref="D61:G61"/>
    <mergeCell ref="D62:G62"/>
    <mergeCell ref="D75:G75"/>
    <mergeCell ref="D76:G76"/>
    <mergeCell ref="D50:G50"/>
    <mergeCell ref="D43:G43"/>
    <mergeCell ref="D44:G44"/>
    <mergeCell ref="D45:G45"/>
    <mergeCell ref="D416:G416"/>
    <mergeCell ref="D417:G417"/>
    <mergeCell ref="D183:G183"/>
    <mergeCell ref="A218:D218"/>
    <mergeCell ref="E218:I218"/>
    <mergeCell ref="D219:G219"/>
    <mergeCell ref="D220:G220"/>
    <mergeCell ref="D221:G221"/>
    <mergeCell ref="D222:G222"/>
    <mergeCell ref="D21:G21"/>
    <mergeCell ref="D22:G22"/>
    <mergeCell ref="D15:G15"/>
    <mergeCell ref="D16:G16"/>
    <mergeCell ref="D17:G17"/>
    <mergeCell ref="D18:G18"/>
    <mergeCell ref="D27:G27"/>
    <mergeCell ref="D28:G28"/>
    <mergeCell ref="D29:G29"/>
    <mergeCell ref="D30:G30"/>
    <mergeCell ref="D23:G23"/>
    <mergeCell ref="D24:G24"/>
    <mergeCell ref="D25:G25"/>
    <mergeCell ref="D26:G26"/>
    <mergeCell ref="D39:G39"/>
    <mergeCell ref="D40:G40"/>
    <mergeCell ref="D41:G41"/>
    <mergeCell ref="D46:G46"/>
    <mergeCell ref="D55:G55"/>
    <mergeCell ref="E1:G1"/>
    <mergeCell ref="E37:G37"/>
    <mergeCell ref="E73:G73"/>
    <mergeCell ref="D442:G442"/>
    <mergeCell ref="A2:D2"/>
    <mergeCell ref="E2:I2"/>
    <mergeCell ref="D3:G3"/>
    <mergeCell ref="D4:G4"/>
    <mergeCell ref="D5:G5"/>
    <mergeCell ref="D6:G6"/>
    <mergeCell ref="D7:G7"/>
    <mergeCell ref="E109:G109"/>
    <mergeCell ref="E145:G145"/>
    <mergeCell ref="D8:G8"/>
    <mergeCell ref="D9:G9"/>
    <mergeCell ref="D10:G10"/>
    <mergeCell ref="D11:G11"/>
    <mergeCell ref="D12:G12"/>
    <mergeCell ref="D13:G13"/>
    <mergeCell ref="D14:G14"/>
    <mergeCell ref="D19:G19"/>
    <mergeCell ref="D20:G20"/>
    <mergeCell ref="E433:G433"/>
    <mergeCell ref="D42:G42"/>
    <mergeCell ref="D31:G31"/>
    <mergeCell ref="D32:G32"/>
    <mergeCell ref="D33:G33"/>
    <mergeCell ref="A38:D38"/>
    <mergeCell ref="E38:I38"/>
    <mergeCell ref="D47:G47"/>
    <mergeCell ref="D48:G48"/>
    <mergeCell ref="D49:G49"/>
  </mergeCells>
  <phoneticPr fontId="2" type="noConversion"/>
  <pageMargins left="0.74" right="0.27" top="0.79" bottom="0.98425196850393704" header="0.52" footer="0.71"/>
  <pageSetup paperSize="9" orientation="portrait" horizontalDpi="4294967293" verticalDpi="0" r:id="rId1"/>
  <headerFooter alignWithMargins="0">
    <oddHeader>&amp;R&amp;"Arial Tur,İtalik"Tarih:  &amp;"Arial Tur,Normal"&amp;D</oddHeader>
    <oddFooter>&amp;R&amp;P</oddFooter>
  </headerFooter>
  <rowBreaks count="30" manualBreakCount="30">
    <brk id="36" max="8" man="1"/>
    <brk id="72" max="8" man="1"/>
    <brk id="108" max="8" man="1"/>
    <brk id="144" max="8" man="1"/>
    <brk id="180" max="8" man="1"/>
    <brk id="216" max="8" man="1"/>
    <brk id="252" max="8" man="1"/>
    <brk id="288" max="8" man="1"/>
    <brk id="324" max="8" man="1"/>
    <brk id="360" max="8" man="1"/>
    <brk id="396" max="8" man="1"/>
    <brk id="432" max="8" man="1"/>
    <brk id="468" max="8" man="1"/>
    <brk id="504" max="8" man="1"/>
    <brk id="540" max="8" man="1"/>
    <brk id="576" max="8" man="1"/>
    <brk id="612" max="8" man="1"/>
    <brk id="648" max="8" man="1"/>
    <brk id="684" max="8" man="1"/>
    <brk id="720" max="8" man="1"/>
    <brk id="756" max="8" man="1"/>
    <brk id="792" max="8" man="1"/>
    <brk id="828" max="8" man="1"/>
    <brk id="864" max="8" man="1"/>
    <brk id="900" max="8" man="1"/>
    <brk id="936" max="8" man="1"/>
    <brk id="972" max="8" man="1"/>
    <brk id="1008" max="8" man="1"/>
    <brk id="1044" max="8" man="1"/>
    <brk id="1080" max="8" man="1"/>
  </rowBreaks>
  <ignoredErrors>
    <ignoredError sqref="E2" unlocked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S61"/>
  <sheetViews>
    <sheetView showGridLines="0" topLeftCell="A4" workbookViewId="0">
      <selection activeCell="R46" sqref="R46"/>
    </sheetView>
  </sheetViews>
  <sheetFormatPr defaultRowHeight="12.75"/>
  <cols>
    <col min="1" max="1" width="3.85546875" style="8" customWidth="1"/>
    <col min="2" max="2" width="4.42578125" style="111" customWidth="1"/>
    <col min="3" max="3" width="11.28515625" style="8" customWidth="1"/>
    <col min="4" max="4" width="9.140625" style="8"/>
    <col min="5" max="5" width="12.85546875" style="8" customWidth="1"/>
    <col min="6" max="6" width="9.28515625" style="8" customWidth="1"/>
    <col min="7" max="7" width="10.5703125" style="8" customWidth="1"/>
    <col min="8" max="8" width="7.85546875" style="8" customWidth="1"/>
    <col min="9" max="9" width="9.140625" style="8"/>
    <col min="10" max="10" width="10.85546875" style="8" customWidth="1"/>
    <col min="11" max="11" width="13.42578125" style="8" customWidth="1"/>
    <col min="12" max="12" width="7.140625" style="8" customWidth="1"/>
    <col min="13" max="13" width="7.7109375" style="8" customWidth="1"/>
    <col min="14" max="15" width="9.140625" style="8"/>
    <col min="16" max="16" width="5.7109375" style="8" customWidth="1"/>
    <col min="17" max="17" width="7.7109375" style="8" customWidth="1"/>
    <col min="18" max="16384" width="9.140625" style="8"/>
  </cols>
  <sheetData>
    <row r="1" spans="1:19" ht="18" customHeight="1">
      <c r="A1" s="437" t="s">
        <v>41</v>
      </c>
      <c r="B1" s="438"/>
      <c r="C1" s="66" t="str">
        <f>GİRİŞ!M14</f>
        <v>2012-2013</v>
      </c>
      <c r="D1" s="67" t="s">
        <v>42</v>
      </c>
      <c r="E1" s="207">
        <f>GİRİŞ!M15</f>
        <v>1</v>
      </c>
      <c r="F1" s="67" t="s">
        <v>43</v>
      </c>
      <c r="G1" s="66" t="str">
        <f>GİRİŞ!M16</f>
        <v>OCAK</v>
      </c>
      <c r="H1" s="67" t="s">
        <v>44</v>
      </c>
      <c r="I1" s="68" t="str">
        <f>GİRİŞ!M17</f>
        <v>MEVLÜT AYSUN ÖZER İLKOKULU</v>
      </c>
      <c r="J1" s="68"/>
      <c r="K1" s="69"/>
    </row>
    <row r="2" spans="1:19" ht="12.75" customHeight="1">
      <c r="A2" s="439" t="s">
        <v>10</v>
      </c>
      <c r="B2" s="440"/>
      <c r="C2" s="440"/>
      <c r="D2" s="16">
        <f>I8</f>
        <v>1</v>
      </c>
      <c r="E2" s="17">
        <f>Sayfa2!I12</f>
        <v>1233.5</v>
      </c>
      <c r="F2" s="183" t="s">
        <v>136</v>
      </c>
      <c r="G2" s="184"/>
      <c r="H2" s="185"/>
      <c r="I2" s="193">
        <f>GİRİŞ!P8</f>
        <v>0.03</v>
      </c>
      <c r="J2" s="535">
        <f>(E2*I2)</f>
        <v>37.004999999999995</v>
      </c>
      <c r="K2" s="536"/>
      <c r="M2" s="300"/>
    </row>
    <row r="3" spans="1:19" ht="12.75" customHeight="1">
      <c r="A3" s="441" t="s">
        <v>97</v>
      </c>
      <c r="B3" s="442"/>
      <c r="C3" s="442"/>
      <c r="D3" s="16">
        <f>I8-(I6+I7)</f>
        <v>0.94</v>
      </c>
      <c r="E3" s="17">
        <f>(E2*94)/100</f>
        <v>1159.49</v>
      </c>
      <c r="F3" s="183" t="s">
        <v>3</v>
      </c>
      <c r="G3" s="184"/>
      <c r="H3" s="185"/>
      <c r="I3" s="193">
        <f>GİRİŞ!P9</f>
        <v>0.05</v>
      </c>
      <c r="J3" s="535">
        <f>(E2*I3)</f>
        <v>61.675000000000004</v>
      </c>
      <c r="K3" s="536"/>
    </row>
    <row r="4" spans="1:19" ht="12.75" customHeight="1">
      <c r="A4" s="443"/>
      <c r="B4" s="444"/>
      <c r="C4" s="444"/>
      <c r="D4" s="444"/>
      <c r="E4" s="445"/>
      <c r="F4" s="186" t="s">
        <v>137</v>
      </c>
      <c r="G4" s="187"/>
      <c r="H4" s="188"/>
      <c r="I4" s="193">
        <f>GİRİŞ!P10</f>
        <v>0.8</v>
      </c>
      <c r="J4" s="535">
        <f>(E2*I4)</f>
        <v>986.80000000000007</v>
      </c>
      <c r="K4" s="536"/>
      <c r="L4" s="122"/>
    </row>
    <row r="5" spans="1:19" ht="12.75" customHeight="1">
      <c r="A5" s="446"/>
      <c r="B5" s="447"/>
      <c r="C5" s="447"/>
      <c r="D5" s="447"/>
      <c r="E5" s="448"/>
      <c r="F5" s="186" t="s">
        <v>162</v>
      </c>
      <c r="G5" s="187"/>
      <c r="H5" s="188"/>
      <c r="I5" s="193">
        <f>GİRİŞ!P11</f>
        <v>0.06</v>
      </c>
      <c r="J5" s="535">
        <f>(E2*I5)</f>
        <v>74.009999999999991</v>
      </c>
      <c r="K5" s="536"/>
    </row>
    <row r="6" spans="1:19" ht="12.75" customHeight="1">
      <c r="A6" s="446"/>
      <c r="B6" s="447"/>
      <c r="C6" s="447"/>
      <c r="D6" s="447"/>
      <c r="E6" s="448"/>
      <c r="F6" s="186" t="s">
        <v>5</v>
      </c>
      <c r="G6" s="187"/>
      <c r="H6" s="188"/>
      <c r="I6" s="193">
        <f>GİRİŞ!P12</f>
        <v>0.06</v>
      </c>
      <c r="J6" s="535">
        <f>(E2*I6)</f>
        <v>74.009999999999991</v>
      </c>
      <c r="K6" s="536"/>
    </row>
    <row r="7" spans="1:19" ht="12.75" customHeight="1" thickBot="1">
      <c r="A7" s="449"/>
      <c r="B7" s="450"/>
      <c r="C7" s="450"/>
      <c r="D7" s="450"/>
      <c r="E7" s="451"/>
      <c r="F7" s="189" t="s">
        <v>6</v>
      </c>
      <c r="G7" s="190"/>
      <c r="H7" s="191"/>
      <c r="I7" s="193">
        <f>GİRİŞ!P13</f>
        <v>0</v>
      </c>
      <c r="J7" s="535">
        <f>(E2*I7)</f>
        <v>0</v>
      </c>
      <c r="K7" s="536"/>
    </row>
    <row r="8" spans="1:19" ht="12.75" customHeight="1" thickBot="1">
      <c r="A8" s="194"/>
      <c r="B8" s="224"/>
      <c r="C8" s="194"/>
      <c r="D8" s="194"/>
      <c r="E8" s="194"/>
      <c r="F8" s="194"/>
      <c r="G8" s="194"/>
      <c r="H8" s="194"/>
      <c r="I8" s="195">
        <f>SUM(I2:I7)</f>
        <v>1</v>
      </c>
      <c r="J8" s="194"/>
      <c r="K8" s="194"/>
    </row>
    <row r="9" spans="1:19" ht="12.75" customHeight="1">
      <c r="A9" s="429" t="s">
        <v>11</v>
      </c>
      <c r="B9" s="430"/>
      <c r="C9" s="433" t="s">
        <v>7</v>
      </c>
      <c r="D9" s="463" t="s">
        <v>8</v>
      </c>
      <c r="E9" s="464"/>
      <c r="F9" s="71" t="s">
        <v>2</v>
      </c>
      <c r="G9" s="71" t="s">
        <v>14</v>
      </c>
      <c r="H9" s="71" t="s">
        <v>100</v>
      </c>
      <c r="I9" s="71" t="s">
        <v>15</v>
      </c>
      <c r="J9" s="70" t="s">
        <v>98</v>
      </c>
      <c r="K9" s="470" t="s">
        <v>1</v>
      </c>
    </row>
    <row r="10" spans="1:19" ht="12.75" customHeight="1">
      <c r="A10" s="431" t="s">
        <v>12</v>
      </c>
      <c r="B10" s="432"/>
      <c r="C10" s="434"/>
      <c r="D10" s="465"/>
      <c r="E10" s="432"/>
      <c r="F10" s="18" t="s">
        <v>13</v>
      </c>
      <c r="G10" s="302">
        <f>GİRİŞ!N21</f>
        <v>0.15</v>
      </c>
      <c r="H10" s="303">
        <f>GİRİŞ!N22</f>
        <v>6.6E-3</v>
      </c>
      <c r="I10" s="18" t="s">
        <v>0</v>
      </c>
      <c r="J10" s="18" t="s">
        <v>99</v>
      </c>
      <c r="K10" s="471"/>
    </row>
    <row r="11" spans="1:19" ht="12.75" customHeight="1">
      <c r="A11" s="176">
        <f>IF(C11="Müdür",1,0)</f>
        <v>1</v>
      </c>
      <c r="B11" s="225">
        <f>GİRİŞ!C5</f>
        <v>1</v>
      </c>
      <c r="C11" s="21" t="str">
        <f>GİRİŞ!F5</f>
        <v>Müdür</v>
      </c>
      <c r="D11" s="435" t="str">
        <f>GİRİŞ!H5</f>
        <v>ORHAN KARAKAYA</v>
      </c>
      <c r="E11" s="436"/>
      <c r="F11" s="22">
        <f>IF(B11&gt;0,J2/B11,0)</f>
        <v>37.004999999999995</v>
      </c>
      <c r="G11" s="22">
        <f>F11*L11</f>
        <v>5.550749999999999</v>
      </c>
      <c r="H11" s="22">
        <f>F11*M11</f>
        <v>0.24423299999999998</v>
      </c>
      <c r="I11" s="22">
        <f>SUM(G11:H11)</f>
        <v>5.7949829999999993</v>
      </c>
      <c r="J11" s="22">
        <f>F11-(G11+H11)</f>
        <v>31.210016999999997</v>
      </c>
      <c r="K11" s="72"/>
      <c r="L11" s="300">
        <f>GİRİŞ!N21</f>
        <v>0.15</v>
      </c>
      <c r="M11" s="301">
        <f>GİRİŞ!N22</f>
        <v>6.6E-3</v>
      </c>
      <c r="O11" s="300"/>
      <c r="Q11" s="301"/>
      <c r="R11" s="300"/>
      <c r="S11" s="300"/>
    </row>
    <row r="12" spans="1:19" ht="12.75" customHeight="1">
      <c r="A12" s="178">
        <f>IF(C12="Müd. Yard.",1,0)</f>
        <v>1</v>
      </c>
      <c r="B12" s="226">
        <f>IF(C12="Müd. Yard.",1,0)</f>
        <v>1</v>
      </c>
      <c r="C12" s="21" t="str">
        <f>GİRİŞ!F6</f>
        <v>Müd. Yard.</v>
      </c>
      <c r="D12" s="435" t="str">
        <f>GİRİŞ!H6</f>
        <v>SALİH TAŞ</v>
      </c>
      <c r="E12" s="436"/>
      <c r="F12" s="22">
        <f>IF(B12&gt;0,$J$3/B15,0)</f>
        <v>61.675000000000004</v>
      </c>
      <c r="G12" s="22">
        <f>F12*L12</f>
        <v>9.2512500000000006</v>
      </c>
      <c r="H12" s="22">
        <f>F12*M12</f>
        <v>0.407055</v>
      </c>
      <c r="I12" s="22">
        <f>SUM(G12:H12)</f>
        <v>9.6583050000000004</v>
      </c>
      <c r="J12" s="22">
        <f>F12-(G12+H12)</f>
        <v>52.016695000000006</v>
      </c>
      <c r="K12" s="72"/>
      <c r="L12" s="300">
        <f>GİRİŞ!N21</f>
        <v>0.15</v>
      </c>
      <c r="M12" s="301">
        <f>GİRİŞ!N22</f>
        <v>6.6E-3</v>
      </c>
      <c r="Q12" s="301"/>
      <c r="R12" s="300"/>
      <c r="S12" s="300"/>
    </row>
    <row r="13" spans="1:19" ht="12.75" customHeight="1">
      <c r="A13" s="178">
        <f>IF(C13="Müd. Yard.",1,0)</f>
        <v>0</v>
      </c>
      <c r="B13" s="226">
        <f>IF(C13="Müd. Yard.",1,0)</f>
        <v>0</v>
      </c>
      <c r="C13" s="21" t="str">
        <f>GİRİŞ!F7</f>
        <v/>
      </c>
      <c r="D13" s="435">
        <f>GİRİŞ!H7</f>
        <v>0</v>
      </c>
      <c r="E13" s="436"/>
      <c r="F13" s="22">
        <f>IF(B13&gt;0,$J$3/B15,0)</f>
        <v>0</v>
      </c>
      <c r="G13" s="22">
        <f>F13*L13</f>
        <v>0</v>
      </c>
      <c r="H13" s="22">
        <f>F13*M13</f>
        <v>0</v>
      </c>
      <c r="I13" s="22">
        <f>SUM(G13:H13)</f>
        <v>0</v>
      </c>
      <c r="J13" s="22">
        <f>F13-(G13+H13)</f>
        <v>0</v>
      </c>
      <c r="K13" s="72"/>
      <c r="L13" s="300">
        <f>GİRİŞ!N21</f>
        <v>0.15</v>
      </c>
      <c r="M13" s="301">
        <f>GİRİŞ!N22</f>
        <v>6.6E-3</v>
      </c>
    </row>
    <row r="14" spans="1:19" ht="12.75" customHeight="1">
      <c r="A14" s="178">
        <f>IF(C14="Müd. Yard.",1,0)</f>
        <v>0</v>
      </c>
      <c r="B14" s="226">
        <f>IF(C14="Müd. Yard.",1,0)</f>
        <v>0</v>
      </c>
      <c r="C14" s="21" t="str">
        <f>GİRİŞ!F8</f>
        <v/>
      </c>
      <c r="D14" s="435">
        <f>GİRİŞ!H8</f>
        <v>0</v>
      </c>
      <c r="E14" s="436"/>
      <c r="F14" s="22">
        <f>IF(B14&gt;0,$J$3/B15,0)</f>
        <v>0</v>
      </c>
      <c r="G14" s="22">
        <f>F14*L14</f>
        <v>0</v>
      </c>
      <c r="H14" s="22">
        <f>F14*M14</f>
        <v>0</v>
      </c>
      <c r="I14" s="22">
        <f>SUM(G14:H14)</f>
        <v>0</v>
      </c>
      <c r="J14" s="22">
        <f>F14-(G14+H14)</f>
        <v>0</v>
      </c>
      <c r="K14" s="72"/>
      <c r="L14" s="300">
        <f>GİRİŞ!N21</f>
        <v>0.15</v>
      </c>
      <c r="M14" s="301">
        <f>GİRİŞ!N22</f>
        <v>6.6E-3</v>
      </c>
    </row>
    <row r="15" spans="1:19" ht="12.75" customHeight="1">
      <c r="A15" s="177">
        <f>SUM(A11:A14)</f>
        <v>2</v>
      </c>
      <c r="B15" s="225">
        <f>SUM(B12:B14)</f>
        <v>1</v>
      </c>
      <c r="C15" s="105"/>
      <c r="D15" s="540"/>
      <c r="E15" s="541"/>
      <c r="F15" s="106"/>
      <c r="G15" s="106"/>
      <c r="H15" s="106"/>
      <c r="I15" s="106"/>
      <c r="J15" s="106"/>
      <c r="K15" s="107"/>
      <c r="L15" s="12"/>
    </row>
    <row r="16" spans="1:19" ht="12.75" customHeight="1">
      <c r="A16" s="89">
        <f>GİRİŞ!C10</f>
        <v>3</v>
      </c>
      <c r="B16" s="226">
        <f>IF(C16="Öğretmeni",1,0)</f>
        <v>1</v>
      </c>
      <c r="C16" s="260" t="str">
        <f>IF(D16="","","Öğretmeni")</f>
        <v>Öğretmeni</v>
      </c>
      <c r="D16" s="435" t="str">
        <f>IF(GİRİŞ!H10=0,"",GİRİŞ!H10)</f>
        <v>Serpil ŞENGÜL</v>
      </c>
      <c r="E16" s="436"/>
      <c r="F16" s="24">
        <f>(J4/K47)*K16</f>
        <v>493.40000000000003</v>
      </c>
      <c r="G16" s="22">
        <f t="shared" ref="G16:G46" si="0">F16*L16</f>
        <v>74.010000000000005</v>
      </c>
      <c r="H16" s="24">
        <f>F16*M16</f>
        <v>3.25644</v>
      </c>
      <c r="I16" s="24">
        <f t="shared" ref="I16:I46" si="1">SUM(G16:H16)</f>
        <v>77.266440000000003</v>
      </c>
      <c r="J16" s="24">
        <f t="shared" ref="J16:J46" si="2">F16-(G16+H16)</f>
        <v>416.13356000000005</v>
      </c>
      <c r="K16" s="255">
        <f>GİRİŞ!J10</f>
        <v>40</v>
      </c>
      <c r="L16" s="300">
        <f>GİRİŞ!N21</f>
        <v>0.15</v>
      </c>
      <c r="M16" s="301">
        <f>GİRİŞ!N22</f>
        <v>6.6E-3</v>
      </c>
    </row>
    <row r="17" spans="1:14" ht="12.75" customHeight="1">
      <c r="A17" s="89" t="str">
        <f>GİRİŞ!C11</f>
        <v/>
      </c>
      <c r="B17" s="226">
        <f t="shared" ref="B17:B46" si="3">IF(C17="Öğretmeni",1,0)</f>
        <v>0</v>
      </c>
      <c r="C17" s="260" t="str">
        <f t="shared" ref="C17:C46" si="4">IF(D17="","","Öğretmeni")</f>
        <v/>
      </c>
      <c r="D17" s="435" t="str">
        <f>IF(GİRİŞ!H11=0,"",GİRİŞ!H11)</f>
        <v/>
      </c>
      <c r="E17" s="436"/>
      <c r="F17" s="24">
        <f>(J4/K47)*K17</f>
        <v>0</v>
      </c>
      <c r="G17" s="22">
        <f t="shared" si="0"/>
        <v>0</v>
      </c>
      <c r="H17" s="24">
        <f t="shared" ref="H17:H46" si="5">F17*M17</f>
        <v>0</v>
      </c>
      <c r="I17" s="22">
        <f t="shared" si="1"/>
        <v>0</v>
      </c>
      <c r="J17" s="22">
        <f t="shared" si="2"/>
        <v>0</v>
      </c>
      <c r="K17" s="255">
        <f>GİRİŞ!J11</f>
        <v>0</v>
      </c>
      <c r="L17" s="300">
        <f>GİRİŞ!N21</f>
        <v>0.15</v>
      </c>
      <c r="M17" s="301">
        <f>GİRİŞ!N22</f>
        <v>6.6E-3</v>
      </c>
    </row>
    <row r="18" spans="1:14" ht="12.75" customHeight="1">
      <c r="A18" s="89" t="str">
        <f>GİRİŞ!C12</f>
        <v/>
      </c>
      <c r="B18" s="226">
        <f t="shared" si="3"/>
        <v>0</v>
      </c>
      <c r="C18" s="260" t="str">
        <f t="shared" si="4"/>
        <v/>
      </c>
      <c r="D18" s="435" t="str">
        <f>IF(GİRİŞ!H12=0,"",GİRİŞ!H12)</f>
        <v/>
      </c>
      <c r="E18" s="436"/>
      <c r="F18" s="24">
        <f>(J4/K47)*K18</f>
        <v>0</v>
      </c>
      <c r="G18" s="22">
        <f t="shared" si="0"/>
        <v>0</v>
      </c>
      <c r="H18" s="24">
        <f t="shared" si="5"/>
        <v>0</v>
      </c>
      <c r="I18" s="22">
        <f t="shared" si="1"/>
        <v>0</v>
      </c>
      <c r="J18" s="22">
        <f t="shared" si="2"/>
        <v>0</v>
      </c>
      <c r="K18" s="255">
        <f>GİRİŞ!J12</f>
        <v>0</v>
      </c>
      <c r="L18" s="300">
        <f>GİRİŞ!N21</f>
        <v>0.15</v>
      </c>
      <c r="M18" s="301">
        <f>GİRİŞ!N22</f>
        <v>6.6E-3</v>
      </c>
      <c r="N18" s="181"/>
    </row>
    <row r="19" spans="1:14" ht="12.75" customHeight="1">
      <c r="A19" s="89" t="str">
        <f>GİRİŞ!C13</f>
        <v/>
      </c>
      <c r="B19" s="226">
        <f t="shared" si="3"/>
        <v>0</v>
      </c>
      <c r="C19" s="260" t="str">
        <f t="shared" si="4"/>
        <v/>
      </c>
      <c r="D19" s="435" t="str">
        <f>IF(GİRİŞ!H13=0,"",GİRİŞ!H13)</f>
        <v/>
      </c>
      <c r="E19" s="436"/>
      <c r="F19" s="24">
        <f>(J4/K47)*K19</f>
        <v>0</v>
      </c>
      <c r="G19" s="22">
        <f t="shared" si="0"/>
        <v>0</v>
      </c>
      <c r="H19" s="24">
        <f t="shared" si="5"/>
        <v>0</v>
      </c>
      <c r="I19" s="22">
        <f t="shared" si="1"/>
        <v>0</v>
      </c>
      <c r="J19" s="22">
        <f t="shared" si="2"/>
        <v>0</v>
      </c>
      <c r="K19" s="255">
        <f>GİRİŞ!J13</f>
        <v>0</v>
      </c>
      <c r="L19" s="300">
        <f>GİRİŞ!N21</f>
        <v>0.15</v>
      </c>
      <c r="M19" s="301">
        <f>GİRİŞ!N22</f>
        <v>6.6E-3</v>
      </c>
    </row>
    <row r="20" spans="1:14" ht="12.75" customHeight="1">
      <c r="A20" s="89" t="str">
        <f>GİRİŞ!C14</f>
        <v/>
      </c>
      <c r="B20" s="226">
        <f t="shared" si="3"/>
        <v>0</v>
      </c>
      <c r="C20" s="260" t="str">
        <f t="shared" si="4"/>
        <v/>
      </c>
      <c r="D20" s="435" t="str">
        <f>IF(GİRİŞ!H14=0,"",GİRİŞ!H14)</f>
        <v/>
      </c>
      <c r="E20" s="436"/>
      <c r="F20" s="24">
        <f>(J4/K47)*K20</f>
        <v>0</v>
      </c>
      <c r="G20" s="22">
        <f t="shared" si="0"/>
        <v>0</v>
      </c>
      <c r="H20" s="24">
        <f t="shared" si="5"/>
        <v>0</v>
      </c>
      <c r="I20" s="22">
        <f t="shared" si="1"/>
        <v>0</v>
      </c>
      <c r="J20" s="22">
        <f t="shared" si="2"/>
        <v>0</v>
      </c>
      <c r="K20" s="255">
        <f>GİRİŞ!J14</f>
        <v>0</v>
      </c>
      <c r="L20" s="300">
        <f>GİRİŞ!N21</f>
        <v>0.15</v>
      </c>
      <c r="M20" s="301">
        <f>GİRİŞ!N22</f>
        <v>6.6E-3</v>
      </c>
    </row>
    <row r="21" spans="1:14" ht="12.75" customHeight="1">
      <c r="A21" s="89" t="str">
        <f>GİRİŞ!C15</f>
        <v/>
      </c>
      <c r="B21" s="226">
        <f t="shared" si="3"/>
        <v>0</v>
      </c>
      <c r="C21" s="260" t="str">
        <f t="shared" si="4"/>
        <v/>
      </c>
      <c r="D21" s="435" t="str">
        <f>IF(GİRİŞ!H15=0,"",GİRİŞ!H15)</f>
        <v/>
      </c>
      <c r="E21" s="436"/>
      <c r="F21" s="24">
        <f>(J4/K47)*K21</f>
        <v>0</v>
      </c>
      <c r="G21" s="22">
        <f t="shared" si="0"/>
        <v>0</v>
      </c>
      <c r="H21" s="24">
        <f t="shared" si="5"/>
        <v>0</v>
      </c>
      <c r="I21" s="22">
        <f t="shared" si="1"/>
        <v>0</v>
      </c>
      <c r="J21" s="22">
        <f t="shared" si="2"/>
        <v>0</v>
      </c>
      <c r="K21" s="255">
        <f>GİRİŞ!J15</f>
        <v>0</v>
      </c>
      <c r="L21" s="300">
        <f>GİRİŞ!N21</f>
        <v>0.15</v>
      </c>
      <c r="M21" s="301">
        <f>GİRİŞ!N22</f>
        <v>6.6E-3</v>
      </c>
    </row>
    <row r="22" spans="1:14" ht="12.75" customHeight="1">
      <c r="A22" s="89" t="str">
        <f>GİRİŞ!C16</f>
        <v/>
      </c>
      <c r="B22" s="226">
        <f t="shared" si="3"/>
        <v>0</v>
      </c>
      <c r="C22" s="260" t="str">
        <f t="shared" si="4"/>
        <v/>
      </c>
      <c r="D22" s="435" t="str">
        <f>IF(GİRİŞ!H16=0,"",GİRİŞ!H16)</f>
        <v/>
      </c>
      <c r="E22" s="436"/>
      <c r="F22" s="24">
        <f>(J4/K47)*K22</f>
        <v>0</v>
      </c>
      <c r="G22" s="22">
        <f t="shared" si="0"/>
        <v>0</v>
      </c>
      <c r="H22" s="24">
        <f t="shared" si="5"/>
        <v>0</v>
      </c>
      <c r="I22" s="22">
        <f t="shared" si="1"/>
        <v>0</v>
      </c>
      <c r="J22" s="22">
        <f t="shared" si="2"/>
        <v>0</v>
      </c>
      <c r="K22" s="255">
        <f>GİRİŞ!J16</f>
        <v>0</v>
      </c>
      <c r="L22" s="300">
        <f>GİRİŞ!N21</f>
        <v>0.15</v>
      </c>
      <c r="M22" s="301">
        <f>GİRİŞ!N22</f>
        <v>6.6E-3</v>
      </c>
    </row>
    <row r="23" spans="1:14" ht="12.75" customHeight="1">
      <c r="A23" s="89" t="str">
        <f>GİRİŞ!C17</f>
        <v/>
      </c>
      <c r="B23" s="226">
        <f t="shared" si="3"/>
        <v>0</v>
      </c>
      <c r="C23" s="260" t="str">
        <f t="shared" si="4"/>
        <v/>
      </c>
      <c r="D23" s="435" t="str">
        <f>IF(GİRİŞ!H17=0,"",GİRİŞ!H17)</f>
        <v/>
      </c>
      <c r="E23" s="436"/>
      <c r="F23" s="24">
        <f>(J4/K47)*K23</f>
        <v>0</v>
      </c>
      <c r="G23" s="22">
        <f t="shared" si="0"/>
        <v>0</v>
      </c>
      <c r="H23" s="24">
        <f t="shared" si="5"/>
        <v>0</v>
      </c>
      <c r="I23" s="22">
        <f t="shared" si="1"/>
        <v>0</v>
      </c>
      <c r="J23" s="22">
        <f t="shared" si="2"/>
        <v>0</v>
      </c>
      <c r="K23" s="255">
        <f>GİRİŞ!J17</f>
        <v>0</v>
      </c>
      <c r="L23" s="300">
        <f>GİRİŞ!N21</f>
        <v>0.15</v>
      </c>
      <c r="M23" s="301">
        <f>GİRİŞ!N22</f>
        <v>6.6E-3</v>
      </c>
    </row>
    <row r="24" spans="1:14" ht="12.75" customHeight="1">
      <c r="A24" s="89" t="str">
        <f>GİRİŞ!C18</f>
        <v/>
      </c>
      <c r="B24" s="226">
        <f t="shared" si="3"/>
        <v>0</v>
      </c>
      <c r="C24" s="260" t="str">
        <f t="shared" si="4"/>
        <v/>
      </c>
      <c r="D24" s="435" t="str">
        <f>IF(GİRİŞ!H18=0,"",GİRİŞ!H18)</f>
        <v/>
      </c>
      <c r="E24" s="436"/>
      <c r="F24" s="24">
        <f>(J4/K47)*K24</f>
        <v>0</v>
      </c>
      <c r="G24" s="22">
        <f t="shared" si="0"/>
        <v>0</v>
      </c>
      <c r="H24" s="24">
        <f t="shared" si="5"/>
        <v>0</v>
      </c>
      <c r="I24" s="22">
        <f t="shared" si="1"/>
        <v>0</v>
      </c>
      <c r="J24" s="22">
        <f t="shared" si="2"/>
        <v>0</v>
      </c>
      <c r="K24" s="255">
        <f>GİRİŞ!J18</f>
        <v>0</v>
      </c>
      <c r="L24" s="300">
        <f>GİRİŞ!N21</f>
        <v>0.15</v>
      </c>
      <c r="M24" s="301">
        <f>GİRİŞ!N22</f>
        <v>6.6E-3</v>
      </c>
    </row>
    <row r="25" spans="1:14" ht="12.75" customHeight="1">
      <c r="A25" s="89" t="str">
        <f>GİRİŞ!C19</f>
        <v/>
      </c>
      <c r="B25" s="226">
        <f t="shared" si="3"/>
        <v>0</v>
      </c>
      <c r="C25" s="260" t="str">
        <f t="shared" si="4"/>
        <v/>
      </c>
      <c r="D25" s="435" t="str">
        <f>IF(GİRİŞ!H19=0,"",GİRİŞ!H19)</f>
        <v/>
      </c>
      <c r="E25" s="436"/>
      <c r="F25" s="24">
        <f>(J4/K47)*K25</f>
        <v>0</v>
      </c>
      <c r="G25" s="22">
        <f t="shared" si="0"/>
        <v>0</v>
      </c>
      <c r="H25" s="24">
        <f t="shared" si="5"/>
        <v>0</v>
      </c>
      <c r="I25" s="22">
        <f t="shared" si="1"/>
        <v>0</v>
      </c>
      <c r="J25" s="22">
        <f t="shared" si="2"/>
        <v>0</v>
      </c>
      <c r="K25" s="255">
        <f>GİRİŞ!J19</f>
        <v>0</v>
      </c>
      <c r="L25" s="300">
        <f>GİRİŞ!N21</f>
        <v>0.15</v>
      </c>
      <c r="M25" s="301">
        <f>GİRİŞ!N22</f>
        <v>6.6E-3</v>
      </c>
    </row>
    <row r="26" spans="1:14" ht="12.75" customHeight="1">
      <c r="A26" s="89" t="str">
        <f>GİRİŞ!C20</f>
        <v/>
      </c>
      <c r="B26" s="226">
        <f t="shared" si="3"/>
        <v>0</v>
      </c>
      <c r="C26" s="260" t="str">
        <f t="shared" si="4"/>
        <v/>
      </c>
      <c r="D26" s="435" t="str">
        <f>IF(GİRİŞ!H20=0,"",GİRİŞ!H20)</f>
        <v/>
      </c>
      <c r="E26" s="436"/>
      <c r="F26" s="24">
        <f>(J4/K47)*K26</f>
        <v>0</v>
      </c>
      <c r="G26" s="22">
        <f t="shared" si="0"/>
        <v>0</v>
      </c>
      <c r="H26" s="24">
        <f t="shared" si="5"/>
        <v>0</v>
      </c>
      <c r="I26" s="22">
        <f t="shared" si="1"/>
        <v>0</v>
      </c>
      <c r="J26" s="22">
        <f t="shared" si="2"/>
        <v>0</v>
      </c>
      <c r="K26" s="255">
        <f>GİRİŞ!J20</f>
        <v>0</v>
      </c>
      <c r="L26" s="300">
        <f>GİRİŞ!N21</f>
        <v>0.15</v>
      </c>
      <c r="M26" s="301">
        <f>GİRİŞ!N22</f>
        <v>6.6E-3</v>
      </c>
    </row>
    <row r="27" spans="1:14" ht="12.75" customHeight="1">
      <c r="A27" s="89" t="str">
        <f>GİRİŞ!C21</f>
        <v/>
      </c>
      <c r="B27" s="226">
        <f t="shared" si="3"/>
        <v>0</v>
      </c>
      <c r="C27" s="260" t="str">
        <f t="shared" si="4"/>
        <v/>
      </c>
      <c r="D27" s="435" t="str">
        <f>IF(GİRİŞ!H21=0,"",GİRİŞ!H21)</f>
        <v/>
      </c>
      <c r="E27" s="436"/>
      <c r="F27" s="24">
        <f>(J4/K47)*K27</f>
        <v>0</v>
      </c>
      <c r="G27" s="22">
        <f t="shared" si="0"/>
        <v>0</v>
      </c>
      <c r="H27" s="24">
        <f t="shared" si="5"/>
        <v>0</v>
      </c>
      <c r="I27" s="22">
        <f t="shared" si="1"/>
        <v>0</v>
      </c>
      <c r="J27" s="22">
        <f t="shared" si="2"/>
        <v>0</v>
      </c>
      <c r="K27" s="255">
        <f>GİRİŞ!J21</f>
        <v>0</v>
      </c>
      <c r="L27" s="300">
        <f>GİRİŞ!N21</f>
        <v>0.15</v>
      </c>
      <c r="M27" s="301">
        <f>GİRİŞ!N22</f>
        <v>6.6E-3</v>
      </c>
    </row>
    <row r="28" spans="1:14" ht="12.75" customHeight="1">
      <c r="A28" s="89" t="str">
        <f>GİRİŞ!C22</f>
        <v/>
      </c>
      <c r="B28" s="226">
        <f t="shared" si="3"/>
        <v>0</v>
      </c>
      <c r="C28" s="260" t="str">
        <f t="shared" si="4"/>
        <v/>
      </c>
      <c r="D28" s="435" t="str">
        <f>IF(GİRİŞ!H22=0,"",GİRİŞ!H22)</f>
        <v/>
      </c>
      <c r="E28" s="436"/>
      <c r="F28" s="24">
        <f>(J4/K47)*K28</f>
        <v>0</v>
      </c>
      <c r="G28" s="22">
        <f t="shared" si="0"/>
        <v>0</v>
      </c>
      <c r="H28" s="24">
        <f t="shared" si="5"/>
        <v>0</v>
      </c>
      <c r="I28" s="22">
        <f t="shared" si="1"/>
        <v>0</v>
      </c>
      <c r="J28" s="22">
        <f t="shared" si="2"/>
        <v>0</v>
      </c>
      <c r="K28" s="255">
        <f>GİRİŞ!J22</f>
        <v>0</v>
      </c>
      <c r="L28" s="300">
        <f>GİRİŞ!N21</f>
        <v>0.15</v>
      </c>
      <c r="M28" s="301">
        <f>GİRİŞ!N22</f>
        <v>6.6E-3</v>
      </c>
    </row>
    <row r="29" spans="1:14" ht="12.75" customHeight="1">
      <c r="A29" s="89" t="str">
        <f>GİRİŞ!C23</f>
        <v/>
      </c>
      <c r="B29" s="226">
        <f t="shared" si="3"/>
        <v>0</v>
      </c>
      <c r="C29" s="260" t="str">
        <f t="shared" si="4"/>
        <v/>
      </c>
      <c r="D29" s="435" t="str">
        <f>IF(GİRİŞ!H23=0,"",GİRİŞ!H23)</f>
        <v/>
      </c>
      <c r="E29" s="436"/>
      <c r="F29" s="24">
        <f>(J4/K47)*K29</f>
        <v>0</v>
      </c>
      <c r="G29" s="22">
        <f t="shared" si="0"/>
        <v>0</v>
      </c>
      <c r="H29" s="24">
        <f t="shared" si="5"/>
        <v>0</v>
      </c>
      <c r="I29" s="22">
        <f t="shared" si="1"/>
        <v>0</v>
      </c>
      <c r="J29" s="22">
        <f t="shared" si="2"/>
        <v>0</v>
      </c>
      <c r="K29" s="255">
        <f>GİRİŞ!J23</f>
        <v>0</v>
      </c>
      <c r="L29" s="300">
        <f>GİRİŞ!N21</f>
        <v>0.15</v>
      </c>
      <c r="M29" s="301">
        <f>GİRİŞ!N22</f>
        <v>6.6E-3</v>
      </c>
    </row>
    <row r="30" spans="1:14" ht="12.75" customHeight="1">
      <c r="A30" s="89" t="str">
        <f>GİRİŞ!C24</f>
        <v/>
      </c>
      <c r="B30" s="226">
        <f t="shared" si="3"/>
        <v>0</v>
      </c>
      <c r="C30" s="260" t="str">
        <f t="shared" si="4"/>
        <v/>
      </c>
      <c r="D30" s="435" t="str">
        <f>IF(GİRİŞ!H24=0,"",GİRİŞ!H24)</f>
        <v/>
      </c>
      <c r="E30" s="436"/>
      <c r="F30" s="24">
        <f>(J4/K47)*K30</f>
        <v>0</v>
      </c>
      <c r="G30" s="22">
        <f t="shared" si="0"/>
        <v>0</v>
      </c>
      <c r="H30" s="24">
        <f t="shared" si="5"/>
        <v>0</v>
      </c>
      <c r="I30" s="22">
        <f t="shared" si="1"/>
        <v>0</v>
      </c>
      <c r="J30" s="22">
        <f t="shared" si="2"/>
        <v>0</v>
      </c>
      <c r="K30" s="255">
        <f>GİRİŞ!J24</f>
        <v>0</v>
      </c>
      <c r="L30" s="300">
        <f>GİRİŞ!N21</f>
        <v>0.15</v>
      </c>
      <c r="M30" s="301">
        <f>GİRİŞ!N22</f>
        <v>6.6E-3</v>
      </c>
    </row>
    <row r="31" spans="1:14" ht="12.75" customHeight="1">
      <c r="A31" s="89" t="str">
        <f>GİRİŞ!C25</f>
        <v/>
      </c>
      <c r="B31" s="226">
        <f t="shared" si="3"/>
        <v>0</v>
      </c>
      <c r="C31" s="260" t="str">
        <f t="shared" si="4"/>
        <v/>
      </c>
      <c r="D31" s="435" t="str">
        <f>IF(GİRİŞ!H25=0,"",GİRİŞ!H25)</f>
        <v/>
      </c>
      <c r="E31" s="436"/>
      <c r="F31" s="24">
        <f>(J4/K47)*K31</f>
        <v>0</v>
      </c>
      <c r="G31" s="22">
        <f t="shared" si="0"/>
        <v>0</v>
      </c>
      <c r="H31" s="24">
        <f t="shared" si="5"/>
        <v>0</v>
      </c>
      <c r="I31" s="22">
        <f t="shared" si="1"/>
        <v>0</v>
      </c>
      <c r="J31" s="22">
        <f t="shared" si="2"/>
        <v>0</v>
      </c>
      <c r="K31" s="255">
        <f>GİRİŞ!J25</f>
        <v>0</v>
      </c>
      <c r="L31" s="300">
        <f>GİRİŞ!N21</f>
        <v>0.15</v>
      </c>
      <c r="M31" s="301">
        <f>GİRİŞ!N22</f>
        <v>6.6E-3</v>
      </c>
    </row>
    <row r="32" spans="1:14" ht="12.75" customHeight="1">
      <c r="A32" s="89" t="str">
        <f>GİRİŞ!C26</f>
        <v/>
      </c>
      <c r="B32" s="226">
        <f t="shared" si="3"/>
        <v>0</v>
      </c>
      <c r="C32" s="260" t="str">
        <f t="shared" si="4"/>
        <v/>
      </c>
      <c r="D32" s="435" t="str">
        <f>IF(GİRİŞ!H26=0,"",GİRİŞ!H26)</f>
        <v/>
      </c>
      <c r="E32" s="436"/>
      <c r="F32" s="24">
        <f>(J4/K47)*K32</f>
        <v>0</v>
      </c>
      <c r="G32" s="22">
        <f t="shared" si="0"/>
        <v>0</v>
      </c>
      <c r="H32" s="24">
        <f t="shared" si="5"/>
        <v>0</v>
      </c>
      <c r="I32" s="22">
        <f t="shared" si="1"/>
        <v>0</v>
      </c>
      <c r="J32" s="22">
        <f t="shared" si="2"/>
        <v>0</v>
      </c>
      <c r="K32" s="255">
        <f>GİRİŞ!J26</f>
        <v>0</v>
      </c>
      <c r="L32" s="300">
        <f>GİRİŞ!N21</f>
        <v>0.15</v>
      </c>
      <c r="M32" s="301">
        <f>GİRİŞ!N22</f>
        <v>6.6E-3</v>
      </c>
    </row>
    <row r="33" spans="1:13" ht="12.75" customHeight="1">
      <c r="A33" s="89" t="str">
        <f>GİRİŞ!C27</f>
        <v/>
      </c>
      <c r="B33" s="226">
        <f t="shared" si="3"/>
        <v>0</v>
      </c>
      <c r="C33" s="260" t="str">
        <f t="shared" si="4"/>
        <v/>
      </c>
      <c r="D33" s="435" t="str">
        <f>IF(GİRİŞ!H27=0,"",GİRİŞ!H27)</f>
        <v/>
      </c>
      <c r="E33" s="436"/>
      <c r="F33" s="24">
        <f>(J4/K47)*K33</f>
        <v>0</v>
      </c>
      <c r="G33" s="22">
        <f t="shared" si="0"/>
        <v>0</v>
      </c>
      <c r="H33" s="24">
        <f t="shared" si="5"/>
        <v>0</v>
      </c>
      <c r="I33" s="22">
        <f t="shared" si="1"/>
        <v>0</v>
      </c>
      <c r="J33" s="22">
        <f t="shared" si="2"/>
        <v>0</v>
      </c>
      <c r="K33" s="255">
        <f>GİRİŞ!J27</f>
        <v>0</v>
      </c>
      <c r="L33" s="300">
        <f>GİRİŞ!N21</f>
        <v>0.15</v>
      </c>
      <c r="M33" s="301">
        <f>GİRİŞ!N22</f>
        <v>6.6E-3</v>
      </c>
    </row>
    <row r="34" spans="1:13" ht="12.75" customHeight="1">
      <c r="A34" s="89" t="str">
        <f>GİRİŞ!C28</f>
        <v/>
      </c>
      <c r="B34" s="226">
        <f t="shared" si="3"/>
        <v>0</v>
      </c>
      <c r="C34" s="260" t="str">
        <f t="shared" si="4"/>
        <v/>
      </c>
      <c r="D34" s="435" t="str">
        <f>IF(GİRİŞ!H28=0,"",GİRİŞ!H28)</f>
        <v/>
      </c>
      <c r="E34" s="436"/>
      <c r="F34" s="24">
        <f>(J4/K47)*K34</f>
        <v>0</v>
      </c>
      <c r="G34" s="22">
        <f t="shared" si="0"/>
        <v>0</v>
      </c>
      <c r="H34" s="24">
        <f t="shared" si="5"/>
        <v>0</v>
      </c>
      <c r="I34" s="22">
        <f t="shared" si="1"/>
        <v>0</v>
      </c>
      <c r="J34" s="22">
        <f t="shared" si="2"/>
        <v>0</v>
      </c>
      <c r="K34" s="255">
        <f>GİRİŞ!J28</f>
        <v>0</v>
      </c>
      <c r="L34" s="300">
        <f>GİRİŞ!N21</f>
        <v>0.15</v>
      </c>
      <c r="M34" s="301">
        <f>GİRİŞ!N22</f>
        <v>6.6E-3</v>
      </c>
    </row>
    <row r="35" spans="1:13" ht="12.75" customHeight="1">
      <c r="A35" s="89" t="str">
        <f>GİRİŞ!C29</f>
        <v/>
      </c>
      <c r="B35" s="226">
        <f t="shared" si="3"/>
        <v>0</v>
      </c>
      <c r="C35" s="260" t="str">
        <f t="shared" si="4"/>
        <v/>
      </c>
      <c r="D35" s="435" t="str">
        <f>IF(GİRİŞ!H29=0,"",GİRİŞ!H29)</f>
        <v/>
      </c>
      <c r="E35" s="436"/>
      <c r="F35" s="24">
        <f>(J4/K47)*K35</f>
        <v>0</v>
      </c>
      <c r="G35" s="22">
        <f t="shared" si="0"/>
        <v>0</v>
      </c>
      <c r="H35" s="24">
        <f t="shared" si="5"/>
        <v>0</v>
      </c>
      <c r="I35" s="22">
        <f t="shared" si="1"/>
        <v>0</v>
      </c>
      <c r="J35" s="22">
        <f t="shared" si="2"/>
        <v>0</v>
      </c>
      <c r="K35" s="255">
        <f>GİRİŞ!J29</f>
        <v>0</v>
      </c>
      <c r="L35" s="300">
        <f>GİRİŞ!N21</f>
        <v>0.15</v>
      </c>
      <c r="M35" s="301">
        <f>GİRİŞ!N22</f>
        <v>6.6E-3</v>
      </c>
    </row>
    <row r="36" spans="1:13" ht="12.75" customHeight="1">
      <c r="A36" s="89" t="str">
        <f>GİRİŞ!C30</f>
        <v/>
      </c>
      <c r="B36" s="226">
        <f t="shared" si="3"/>
        <v>0</v>
      </c>
      <c r="C36" s="260" t="str">
        <f t="shared" si="4"/>
        <v/>
      </c>
      <c r="D36" s="435" t="str">
        <f>IF(GİRİŞ!H30=0,"",GİRİŞ!H30)</f>
        <v/>
      </c>
      <c r="E36" s="436"/>
      <c r="F36" s="24">
        <f>(J4/K47)*K36</f>
        <v>0</v>
      </c>
      <c r="G36" s="22">
        <f t="shared" si="0"/>
        <v>0</v>
      </c>
      <c r="H36" s="24">
        <f t="shared" si="5"/>
        <v>0</v>
      </c>
      <c r="I36" s="22">
        <f t="shared" si="1"/>
        <v>0</v>
      </c>
      <c r="J36" s="22">
        <f t="shared" si="2"/>
        <v>0</v>
      </c>
      <c r="K36" s="255">
        <f>GİRİŞ!J30</f>
        <v>0</v>
      </c>
      <c r="L36" s="300">
        <f>GİRİŞ!N21</f>
        <v>0.15</v>
      </c>
      <c r="M36" s="301">
        <f>GİRİŞ!N22</f>
        <v>6.6E-3</v>
      </c>
    </row>
    <row r="37" spans="1:13" ht="12.75" customHeight="1">
      <c r="A37" s="89" t="str">
        <f>GİRİŞ!C31</f>
        <v/>
      </c>
      <c r="B37" s="226">
        <f t="shared" si="3"/>
        <v>0</v>
      </c>
      <c r="C37" s="260" t="str">
        <f t="shared" si="4"/>
        <v/>
      </c>
      <c r="D37" s="435" t="str">
        <f>IF(GİRİŞ!H31=0,"",GİRİŞ!H31)</f>
        <v/>
      </c>
      <c r="E37" s="436"/>
      <c r="F37" s="24">
        <f>(J4/K47)*K37</f>
        <v>0</v>
      </c>
      <c r="G37" s="22">
        <f t="shared" si="0"/>
        <v>0</v>
      </c>
      <c r="H37" s="24">
        <f t="shared" si="5"/>
        <v>0</v>
      </c>
      <c r="I37" s="22">
        <f t="shared" si="1"/>
        <v>0</v>
      </c>
      <c r="J37" s="22">
        <f t="shared" si="2"/>
        <v>0</v>
      </c>
      <c r="K37" s="255">
        <f>GİRİŞ!J31</f>
        <v>0</v>
      </c>
      <c r="L37" s="300">
        <f>GİRİŞ!N21</f>
        <v>0.15</v>
      </c>
      <c r="M37" s="301">
        <f>GİRİŞ!N22</f>
        <v>6.6E-3</v>
      </c>
    </row>
    <row r="38" spans="1:13" ht="12.75" customHeight="1">
      <c r="A38" s="89" t="str">
        <f>GİRİŞ!C32</f>
        <v/>
      </c>
      <c r="B38" s="226">
        <f t="shared" si="3"/>
        <v>0</v>
      </c>
      <c r="C38" s="260" t="str">
        <f t="shared" si="4"/>
        <v/>
      </c>
      <c r="D38" s="435" t="str">
        <f>IF(GİRİŞ!H32=0,"",GİRİŞ!H32)</f>
        <v/>
      </c>
      <c r="E38" s="436"/>
      <c r="F38" s="24">
        <f>(J4/K47)*K38</f>
        <v>0</v>
      </c>
      <c r="G38" s="22">
        <f t="shared" si="0"/>
        <v>0</v>
      </c>
      <c r="H38" s="24">
        <f t="shared" si="5"/>
        <v>0</v>
      </c>
      <c r="I38" s="22">
        <f t="shared" si="1"/>
        <v>0</v>
      </c>
      <c r="J38" s="22">
        <f t="shared" si="2"/>
        <v>0</v>
      </c>
      <c r="K38" s="255">
        <f>GİRİŞ!J32</f>
        <v>0</v>
      </c>
      <c r="L38" s="300">
        <f>GİRİŞ!N21</f>
        <v>0.15</v>
      </c>
      <c r="M38" s="301">
        <f>GİRİŞ!N22</f>
        <v>6.6E-3</v>
      </c>
    </row>
    <row r="39" spans="1:13" ht="12.75" customHeight="1">
      <c r="A39" s="89" t="str">
        <f>GİRİŞ!C33</f>
        <v/>
      </c>
      <c r="B39" s="226">
        <f t="shared" si="3"/>
        <v>0</v>
      </c>
      <c r="C39" s="260" t="str">
        <f t="shared" si="4"/>
        <v/>
      </c>
      <c r="D39" s="435" t="str">
        <f>IF(GİRİŞ!H33=0,"",GİRİŞ!H33)</f>
        <v/>
      </c>
      <c r="E39" s="436"/>
      <c r="F39" s="24">
        <f>(J4/K47)*K39</f>
        <v>0</v>
      </c>
      <c r="G39" s="22">
        <f t="shared" si="0"/>
        <v>0</v>
      </c>
      <c r="H39" s="24">
        <f t="shared" si="5"/>
        <v>0</v>
      </c>
      <c r="I39" s="22">
        <f t="shared" si="1"/>
        <v>0</v>
      </c>
      <c r="J39" s="22">
        <f t="shared" si="2"/>
        <v>0</v>
      </c>
      <c r="K39" s="255">
        <f>GİRİŞ!J33</f>
        <v>0</v>
      </c>
      <c r="L39" s="300">
        <f>GİRİŞ!N21</f>
        <v>0.15</v>
      </c>
      <c r="M39" s="301">
        <f>GİRİŞ!N22</f>
        <v>6.6E-3</v>
      </c>
    </row>
    <row r="40" spans="1:13" ht="12.75" customHeight="1">
      <c r="A40" s="89" t="str">
        <f>GİRİŞ!C34</f>
        <v/>
      </c>
      <c r="B40" s="226">
        <f t="shared" si="3"/>
        <v>0</v>
      </c>
      <c r="C40" s="260" t="str">
        <f t="shared" si="4"/>
        <v/>
      </c>
      <c r="D40" s="435" t="str">
        <f>IF(GİRİŞ!H34=0,"",GİRİŞ!H34)</f>
        <v/>
      </c>
      <c r="E40" s="436"/>
      <c r="F40" s="24">
        <f>(J4/K47)*K40</f>
        <v>0</v>
      </c>
      <c r="G40" s="22">
        <f t="shared" si="0"/>
        <v>0</v>
      </c>
      <c r="H40" s="24">
        <f t="shared" si="5"/>
        <v>0</v>
      </c>
      <c r="I40" s="22">
        <f t="shared" si="1"/>
        <v>0</v>
      </c>
      <c r="J40" s="22">
        <f t="shared" si="2"/>
        <v>0</v>
      </c>
      <c r="K40" s="255">
        <f>GİRİŞ!J34</f>
        <v>0</v>
      </c>
      <c r="L40" s="300">
        <f>GİRİŞ!N21</f>
        <v>0.15</v>
      </c>
      <c r="M40" s="301">
        <f>GİRİŞ!N22</f>
        <v>6.6E-3</v>
      </c>
    </row>
    <row r="41" spans="1:13" ht="12.75" customHeight="1">
      <c r="A41" s="89" t="str">
        <f>GİRİŞ!C35</f>
        <v/>
      </c>
      <c r="B41" s="226">
        <f t="shared" si="3"/>
        <v>0</v>
      </c>
      <c r="C41" s="260" t="str">
        <f t="shared" si="4"/>
        <v/>
      </c>
      <c r="D41" s="435" t="str">
        <f>IF(GİRİŞ!H35=0,"",GİRİŞ!H35)</f>
        <v/>
      </c>
      <c r="E41" s="436"/>
      <c r="F41" s="24">
        <f>(J4/K47)*K41</f>
        <v>0</v>
      </c>
      <c r="G41" s="22">
        <f t="shared" si="0"/>
        <v>0</v>
      </c>
      <c r="H41" s="24">
        <f t="shared" si="5"/>
        <v>0</v>
      </c>
      <c r="I41" s="22">
        <f t="shared" si="1"/>
        <v>0</v>
      </c>
      <c r="J41" s="22">
        <f t="shared" si="2"/>
        <v>0</v>
      </c>
      <c r="K41" s="255">
        <f>GİRİŞ!J35</f>
        <v>0</v>
      </c>
      <c r="L41" s="300">
        <f>GİRİŞ!N21</f>
        <v>0.15</v>
      </c>
      <c r="M41" s="301">
        <f>GİRİŞ!N22</f>
        <v>6.6E-3</v>
      </c>
    </row>
    <row r="42" spans="1:13" ht="12.75" customHeight="1">
      <c r="A42" s="89" t="str">
        <f>GİRİŞ!C36</f>
        <v/>
      </c>
      <c r="B42" s="226">
        <f t="shared" si="3"/>
        <v>0</v>
      </c>
      <c r="C42" s="260" t="str">
        <f t="shared" si="4"/>
        <v/>
      </c>
      <c r="D42" s="435" t="str">
        <f>IF(GİRİŞ!H36=0,"",GİRİŞ!H36)</f>
        <v/>
      </c>
      <c r="E42" s="436"/>
      <c r="F42" s="24">
        <f>(J4/K47)*K42</f>
        <v>0</v>
      </c>
      <c r="G42" s="22">
        <f t="shared" si="0"/>
        <v>0</v>
      </c>
      <c r="H42" s="24">
        <f t="shared" si="5"/>
        <v>0</v>
      </c>
      <c r="I42" s="22">
        <f t="shared" si="1"/>
        <v>0</v>
      </c>
      <c r="J42" s="22">
        <f t="shared" si="2"/>
        <v>0</v>
      </c>
      <c r="K42" s="255">
        <f>GİRİŞ!J36</f>
        <v>0</v>
      </c>
      <c r="L42" s="300">
        <f>GİRİŞ!N21</f>
        <v>0.15</v>
      </c>
      <c r="M42" s="301">
        <f>GİRİŞ!N22</f>
        <v>6.6E-3</v>
      </c>
    </row>
    <row r="43" spans="1:13" ht="12.75" customHeight="1">
      <c r="A43" s="89" t="str">
        <f>GİRİŞ!C37</f>
        <v/>
      </c>
      <c r="B43" s="226">
        <f t="shared" si="3"/>
        <v>0</v>
      </c>
      <c r="C43" s="260" t="str">
        <f t="shared" si="4"/>
        <v/>
      </c>
      <c r="D43" s="435" t="str">
        <f>IF(GİRİŞ!H37=0,"",GİRİŞ!H37)</f>
        <v/>
      </c>
      <c r="E43" s="436"/>
      <c r="F43" s="24">
        <f>(J4/K47)*K43</f>
        <v>0</v>
      </c>
      <c r="G43" s="22">
        <f t="shared" si="0"/>
        <v>0</v>
      </c>
      <c r="H43" s="24">
        <f t="shared" si="5"/>
        <v>0</v>
      </c>
      <c r="I43" s="22">
        <f t="shared" si="1"/>
        <v>0</v>
      </c>
      <c r="J43" s="22">
        <f t="shared" si="2"/>
        <v>0</v>
      </c>
      <c r="K43" s="255">
        <f>GİRİŞ!J37</f>
        <v>0</v>
      </c>
      <c r="L43" s="300">
        <f>GİRİŞ!N21</f>
        <v>0.15</v>
      </c>
      <c r="M43" s="301">
        <f>GİRİŞ!N22</f>
        <v>6.6E-3</v>
      </c>
    </row>
    <row r="44" spans="1:13" ht="12.75" customHeight="1">
      <c r="A44" s="89" t="str">
        <f>GİRİŞ!C38</f>
        <v/>
      </c>
      <c r="B44" s="226">
        <f t="shared" si="3"/>
        <v>0</v>
      </c>
      <c r="C44" s="260" t="str">
        <f t="shared" si="4"/>
        <v/>
      </c>
      <c r="D44" s="435" t="str">
        <f>IF(GİRİŞ!H38=0,"",GİRİŞ!H38)</f>
        <v/>
      </c>
      <c r="E44" s="436"/>
      <c r="F44" s="24">
        <f>(J4/K47)*K44</f>
        <v>0</v>
      </c>
      <c r="G44" s="22">
        <f t="shared" si="0"/>
        <v>0</v>
      </c>
      <c r="H44" s="24">
        <f t="shared" si="5"/>
        <v>0</v>
      </c>
      <c r="I44" s="22">
        <f t="shared" si="1"/>
        <v>0</v>
      </c>
      <c r="J44" s="22">
        <f t="shared" si="2"/>
        <v>0</v>
      </c>
      <c r="K44" s="255">
        <f>GİRİŞ!J38</f>
        <v>0</v>
      </c>
      <c r="L44" s="300">
        <f>GİRİŞ!N21</f>
        <v>0.15</v>
      </c>
      <c r="M44" s="301">
        <f>GİRİŞ!N22</f>
        <v>6.6E-3</v>
      </c>
    </row>
    <row r="45" spans="1:13" ht="12.75" customHeight="1">
      <c r="A45" s="89" t="str">
        <f>GİRİŞ!C39</f>
        <v/>
      </c>
      <c r="B45" s="226">
        <f t="shared" si="3"/>
        <v>0</v>
      </c>
      <c r="C45" s="260" t="str">
        <f t="shared" si="4"/>
        <v/>
      </c>
      <c r="D45" s="435" t="str">
        <f>IF(GİRİŞ!H39=0,"",GİRİŞ!H39)</f>
        <v/>
      </c>
      <c r="E45" s="436"/>
      <c r="F45" s="24">
        <f>(J4/K47)*K45</f>
        <v>0</v>
      </c>
      <c r="G45" s="22">
        <f t="shared" si="0"/>
        <v>0</v>
      </c>
      <c r="H45" s="24">
        <f t="shared" si="5"/>
        <v>0</v>
      </c>
      <c r="I45" s="22">
        <f t="shared" si="1"/>
        <v>0</v>
      </c>
      <c r="J45" s="22">
        <f t="shared" si="2"/>
        <v>0</v>
      </c>
      <c r="K45" s="255">
        <f>GİRİŞ!J39</f>
        <v>0</v>
      </c>
      <c r="L45" s="300">
        <f>GİRİŞ!N21</f>
        <v>0.15</v>
      </c>
      <c r="M45" s="301">
        <f>GİRİŞ!N22</f>
        <v>6.6E-3</v>
      </c>
    </row>
    <row r="46" spans="1:13" ht="12.75" customHeight="1">
      <c r="A46" s="89" t="str">
        <f>GİRİŞ!C40</f>
        <v/>
      </c>
      <c r="B46" s="226">
        <f t="shared" si="3"/>
        <v>0</v>
      </c>
      <c r="C46" s="260" t="str">
        <f t="shared" si="4"/>
        <v/>
      </c>
      <c r="D46" s="435" t="str">
        <f>IF(GİRİŞ!H40=0,"",GİRİŞ!H40)</f>
        <v/>
      </c>
      <c r="E46" s="436"/>
      <c r="F46" s="24">
        <f>(J4/K47)*K46</f>
        <v>0</v>
      </c>
      <c r="G46" s="22">
        <f t="shared" si="0"/>
        <v>0</v>
      </c>
      <c r="H46" s="24">
        <f t="shared" si="5"/>
        <v>0</v>
      </c>
      <c r="I46" s="22">
        <f t="shared" si="1"/>
        <v>0</v>
      </c>
      <c r="J46" s="22">
        <f t="shared" si="2"/>
        <v>0</v>
      </c>
      <c r="K46" s="255">
        <f>GİRİŞ!J40</f>
        <v>0</v>
      </c>
      <c r="L46" s="300">
        <f>GİRİŞ!N21</f>
        <v>0.15</v>
      </c>
      <c r="M46" s="301">
        <f>GİRİŞ!N22</f>
        <v>6.6E-3</v>
      </c>
    </row>
    <row r="47" spans="1:13" s="111" customFormat="1" ht="18.75" customHeight="1">
      <c r="A47" s="109"/>
      <c r="B47" s="227">
        <f>SUM(B16:B46)</f>
        <v>1</v>
      </c>
      <c r="C47" s="110"/>
      <c r="D47" s="533"/>
      <c r="E47" s="534"/>
      <c r="F47" s="537" t="s">
        <v>211</v>
      </c>
      <c r="G47" s="538"/>
      <c r="H47" s="538"/>
      <c r="I47" s="538"/>
      <c r="J47" s="539"/>
      <c r="K47" s="263">
        <f>GİRİŞ!F41</f>
        <v>80</v>
      </c>
      <c r="L47" s="306"/>
    </row>
    <row r="48" spans="1:13" ht="12.75" customHeight="1">
      <c r="A48" s="89">
        <f>GİRİŞ!C42</f>
        <v>4</v>
      </c>
      <c r="B48" s="228">
        <f t="shared" ref="B48:B53" si="6">IF(C48="Memur-Hizmetli",1,0)</f>
        <v>1</v>
      </c>
      <c r="C48" s="21" t="str">
        <f>GİRİŞ!E42</f>
        <v>Memur-Hizmetli</v>
      </c>
      <c r="D48" s="435" t="str">
        <f>IF(GİRİŞ!H42=0,"",GİRİŞ!H42)</f>
        <v>CEMİLE BEYAZİT</v>
      </c>
      <c r="E48" s="436"/>
      <c r="F48" s="22">
        <f t="shared" ref="F48:F53" si="7">IF(B48&gt;0,$J$5/$B$54,0)</f>
        <v>74.009999999999991</v>
      </c>
      <c r="G48" s="22">
        <f t="shared" ref="G48:G53" si="8">F48*L48</f>
        <v>11.101499999999998</v>
      </c>
      <c r="H48" s="24">
        <f t="shared" ref="H48:H53" si="9">F48*M48</f>
        <v>0.48846599999999996</v>
      </c>
      <c r="I48" s="22">
        <f t="shared" ref="I48:I53" si="10">SUM(G48:H48)</f>
        <v>11.589965999999999</v>
      </c>
      <c r="J48" s="22">
        <f t="shared" ref="J48:J53" si="11">F48-(G48+H48)</f>
        <v>62.420033999999994</v>
      </c>
      <c r="K48" s="72"/>
      <c r="L48" s="300">
        <f>GİRİŞ!N21</f>
        <v>0.15</v>
      </c>
      <c r="M48" s="301">
        <f>GİRİŞ!N22</f>
        <v>6.6E-3</v>
      </c>
    </row>
    <row r="49" spans="1:13" ht="12.75" customHeight="1">
      <c r="A49" s="89" t="str">
        <f>GİRİŞ!C43</f>
        <v/>
      </c>
      <c r="B49" s="228">
        <f t="shared" si="6"/>
        <v>0</v>
      </c>
      <c r="C49" s="21" t="str">
        <f>GİRİŞ!E43</f>
        <v/>
      </c>
      <c r="D49" s="435" t="str">
        <f>IF(GİRİŞ!H43=0,"",GİRİŞ!H43)</f>
        <v/>
      </c>
      <c r="E49" s="436"/>
      <c r="F49" s="22">
        <f t="shared" si="7"/>
        <v>0</v>
      </c>
      <c r="G49" s="22">
        <f t="shared" si="8"/>
        <v>0</v>
      </c>
      <c r="H49" s="24">
        <f t="shared" si="9"/>
        <v>0</v>
      </c>
      <c r="I49" s="22">
        <f t="shared" si="10"/>
        <v>0</v>
      </c>
      <c r="J49" s="22">
        <f t="shared" si="11"/>
        <v>0</v>
      </c>
      <c r="K49" s="72"/>
      <c r="L49" s="300">
        <f>GİRİŞ!N21</f>
        <v>0.15</v>
      </c>
      <c r="M49" s="301">
        <f>GİRİŞ!N22</f>
        <v>6.6E-3</v>
      </c>
    </row>
    <row r="50" spans="1:13" ht="12.75" customHeight="1">
      <c r="A50" s="89" t="str">
        <f>GİRİŞ!C44</f>
        <v/>
      </c>
      <c r="B50" s="228">
        <f t="shared" si="6"/>
        <v>0</v>
      </c>
      <c r="C50" s="21" t="str">
        <f>GİRİŞ!E44</f>
        <v/>
      </c>
      <c r="D50" s="435" t="str">
        <f>IF(GİRİŞ!H44=0,"",GİRİŞ!H44)</f>
        <v/>
      </c>
      <c r="E50" s="436"/>
      <c r="F50" s="22">
        <f t="shared" si="7"/>
        <v>0</v>
      </c>
      <c r="G50" s="22">
        <f t="shared" si="8"/>
        <v>0</v>
      </c>
      <c r="H50" s="24">
        <f t="shared" si="9"/>
        <v>0</v>
      </c>
      <c r="I50" s="22">
        <f t="shared" si="10"/>
        <v>0</v>
      </c>
      <c r="J50" s="22">
        <f t="shared" si="11"/>
        <v>0</v>
      </c>
      <c r="K50" s="72"/>
      <c r="L50" s="300">
        <f>GİRİŞ!N21</f>
        <v>0.15</v>
      </c>
      <c r="M50" s="301">
        <f>GİRİŞ!N22</f>
        <v>6.6E-3</v>
      </c>
    </row>
    <row r="51" spans="1:13" ht="12.75" customHeight="1">
      <c r="A51" s="89" t="str">
        <f>GİRİŞ!C45</f>
        <v/>
      </c>
      <c r="B51" s="228">
        <f t="shared" si="6"/>
        <v>0</v>
      </c>
      <c r="C51" s="21" t="str">
        <f>GİRİŞ!E45</f>
        <v/>
      </c>
      <c r="D51" s="435" t="str">
        <f>IF(GİRİŞ!H45=0,"",GİRİŞ!H45)</f>
        <v/>
      </c>
      <c r="E51" s="436"/>
      <c r="F51" s="22">
        <f t="shared" si="7"/>
        <v>0</v>
      </c>
      <c r="G51" s="22">
        <f t="shared" si="8"/>
        <v>0</v>
      </c>
      <c r="H51" s="24">
        <f t="shared" si="9"/>
        <v>0</v>
      </c>
      <c r="I51" s="22">
        <f t="shared" si="10"/>
        <v>0</v>
      </c>
      <c r="J51" s="22">
        <f t="shared" si="11"/>
        <v>0</v>
      </c>
      <c r="K51" s="72"/>
      <c r="L51" s="300">
        <f>GİRİŞ!N21</f>
        <v>0.15</v>
      </c>
      <c r="M51" s="301">
        <f>GİRİŞ!N22</f>
        <v>6.6E-3</v>
      </c>
    </row>
    <row r="52" spans="1:13">
      <c r="A52" s="89" t="str">
        <f>GİRİŞ!C46</f>
        <v/>
      </c>
      <c r="B52" s="228">
        <f t="shared" si="6"/>
        <v>0</v>
      </c>
      <c r="C52" s="21" t="str">
        <f>GİRİŞ!E46</f>
        <v/>
      </c>
      <c r="D52" s="435" t="str">
        <f>IF(GİRİŞ!H46=0,"",GİRİŞ!H46)</f>
        <v/>
      </c>
      <c r="E52" s="436"/>
      <c r="F52" s="22">
        <f t="shared" si="7"/>
        <v>0</v>
      </c>
      <c r="G52" s="22">
        <f t="shared" si="8"/>
        <v>0</v>
      </c>
      <c r="H52" s="24">
        <f t="shared" si="9"/>
        <v>0</v>
      </c>
      <c r="I52" s="22">
        <f t="shared" si="10"/>
        <v>0</v>
      </c>
      <c r="J52" s="22">
        <f t="shared" si="11"/>
        <v>0</v>
      </c>
      <c r="K52" s="72"/>
      <c r="L52" s="300">
        <f>GİRİŞ!N21</f>
        <v>0.15</v>
      </c>
      <c r="M52" s="301">
        <f>GİRİŞ!N22</f>
        <v>6.6E-3</v>
      </c>
    </row>
    <row r="53" spans="1:13" ht="13.5" thickBot="1">
      <c r="A53" s="90" t="str">
        <f>GİRİŞ!C47</f>
        <v/>
      </c>
      <c r="B53" s="228">
        <f t="shared" si="6"/>
        <v>0</v>
      </c>
      <c r="C53" s="21" t="str">
        <f>GİRİŞ!E47</f>
        <v/>
      </c>
      <c r="D53" s="531" t="str">
        <f>IF(GİRİŞ!H47=0,"",GİRİŞ!H47)</f>
        <v/>
      </c>
      <c r="E53" s="532"/>
      <c r="F53" s="75">
        <f t="shared" si="7"/>
        <v>0</v>
      </c>
      <c r="G53" s="94">
        <f t="shared" si="8"/>
        <v>0</v>
      </c>
      <c r="H53" s="78">
        <f t="shared" si="9"/>
        <v>0</v>
      </c>
      <c r="I53" s="75">
        <f t="shared" si="10"/>
        <v>0</v>
      </c>
      <c r="J53" s="75">
        <f t="shared" si="11"/>
        <v>0</v>
      </c>
      <c r="K53" s="76"/>
      <c r="L53" s="300">
        <f>GİRİŞ!N21</f>
        <v>0.15</v>
      </c>
      <c r="M53" s="301">
        <f>GİRİŞ!N22</f>
        <v>6.6E-3</v>
      </c>
    </row>
    <row r="54" spans="1:13" ht="13.5" customHeight="1" thickBot="1">
      <c r="A54" s="77"/>
      <c r="B54" s="229">
        <f>SUM(B48:B53)</f>
        <v>1</v>
      </c>
      <c r="C54" s="77"/>
      <c r="D54" s="466"/>
      <c r="E54" s="466"/>
      <c r="F54" s="78"/>
      <c r="G54" s="305"/>
      <c r="H54" s="305"/>
      <c r="I54" s="78"/>
      <c r="J54" s="78"/>
      <c r="K54" s="256"/>
    </row>
    <row r="55" spans="1:13" ht="13.5" thickBot="1">
      <c r="A55" s="460" t="s">
        <v>9</v>
      </c>
      <c r="B55" s="461"/>
      <c r="C55" s="461"/>
      <c r="D55" s="461"/>
      <c r="E55" s="462"/>
      <c r="F55" s="79">
        <f>SUM(F11:F53)</f>
        <v>666.09</v>
      </c>
      <c r="G55" s="79">
        <f>SUM(G11:G53)</f>
        <v>99.913500000000013</v>
      </c>
      <c r="H55" s="79">
        <f>SUM(H11:H53)</f>
        <v>4.3961940000000004</v>
      </c>
      <c r="I55" s="79">
        <f>SUM(I11:I53)</f>
        <v>104.30969400000001</v>
      </c>
      <c r="J55" s="79">
        <f>SUM(J11:J53)</f>
        <v>561.78030600000011</v>
      </c>
      <c r="K55" s="80"/>
      <c r="L55" s="300"/>
      <c r="M55" s="301"/>
    </row>
    <row r="56" spans="1:13">
      <c r="I56" s="469"/>
      <c r="J56" s="469"/>
    </row>
    <row r="59" spans="1:13">
      <c r="G59" s="428" t="str">
        <f>GİRİŞ!H5</f>
        <v>ORHAN KARAKAYA</v>
      </c>
      <c r="H59" s="428"/>
      <c r="I59" s="428"/>
      <c r="J59" s="428"/>
    </row>
    <row r="60" spans="1:13">
      <c r="G60" s="428" t="str">
        <f>GİRİŞ!M17</f>
        <v>MEVLÜT AYSUN ÖZER İLKOKULU</v>
      </c>
      <c r="H60" s="428"/>
      <c r="I60" s="428"/>
      <c r="J60" s="428"/>
    </row>
    <row r="61" spans="1:13">
      <c r="G61" s="428" t="s">
        <v>101</v>
      </c>
      <c r="H61" s="428"/>
      <c r="I61" s="428"/>
      <c r="J61" s="428"/>
    </row>
  </sheetData>
  <sheetProtection sheet="1" objects="1" scenarios="1"/>
  <mergeCells count="65">
    <mergeCell ref="C9:C10"/>
    <mergeCell ref="A9:B9"/>
    <mergeCell ref="A10:B10"/>
    <mergeCell ref="A1:B1"/>
    <mergeCell ref="A2:C2"/>
    <mergeCell ref="A3:C3"/>
    <mergeCell ref="A4:E7"/>
    <mergeCell ref="J2:K2"/>
    <mergeCell ref="J3:K3"/>
    <mergeCell ref="J4:K4"/>
    <mergeCell ref="D12:E12"/>
    <mergeCell ref="D18:E18"/>
    <mergeCell ref="D13:E13"/>
    <mergeCell ref="D14:E14"/>
    <mergeCell ref="D16:E16"/>
    <mergeCell ref="D17:E17"/>
    <mergeCell ref="D25:E25"/>
    <mergeCell ref="D26:E26"/>
    <mergeCell ref="D19:E19"/>
    <mergeCell ref="D20:E20"/>
    <mergeCell ref="J5:K5"/>
    <mergeCell ref="A55:E55"/>
    <mergeCell ref="D9:E10"/>
    <mergeCell ref="D15:E15"/>
    <mergeCell ref="D54:E54"/>
    <mergeCell ref="D34:E34"/>
    <mergeCell ref="D35:E35"/>
    <mergeCell ref="D37:E37"/>
    <mergeCell ref="D38:E38"/>
    <mergeCell ref="D33:E33"/>
    <mergeCell ref="D28:E28"/>
    <mergeCell ref="D11:E11"/>
    <mergeCell ref="D21:E21"/>
    <mergeCell ref="D22:E22"/>
    <mergeCell ref="D36:E36"/>
    <mergeCell ref="D23:E23"/>
    <mergeCell ref="D24:E24"/>
    <mergeCell ref="D42:E42"/>
    <mergeCell ref="D39:E39"/>
    <mergeCell ref="D27:E27"/>
    <mergeCell ref="D40:E40"/>
    <mergeCell ref="D41:E41"/>
    <mergeCell ref="D29:E29"/>
    <mergeCell ref="D30:E30"/>
    <mergeCell ref="D31:E31"/>
    <mergeCell ref="D32:E32"/>
    <mergeCell ref="G59:J59"/>
    <mergeCell ref="G60:J60"/>
    <mergeCell ref="G61:J61"/>
    <mergeCell ref="J6:K6"/>
    <mergeCell ref="J7:K7"/>
    <mergeCell ref="I56:J56"/>
    <mergeCell ref="K9:K10"/>
    <mergeCell ref="F47:J47"/>
    <mergeCell ref="D53:E53"/>
    <mergeCell ref="D43:E43"/>
    <mergeCell ref="D44:E44"/>
    <mergeCell ref="D45:E45"/>
    <mergeCell ref="D46:E46"/>
    <mergeCell ref="D51:E51"/>
    <mergeCell ref="D48:E48"/>
    <mergeCell ref="D49:E49"/>
    <mergeCell ref="D47:E47"/>
    <mergeCell ref="D52:E52"/>
    <mergeCell ref="D50:E50"/>
  </mergeCells>
  <phoneticPr fontId="0" type="noConversion"/>
  <pageMargins left="0.37" right="0.23" top="0.84" bottom="0.63" header="0.25" footer="0.14000000000000001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O98"/>
  <sheetViews>
    <sheetView workbookViewId="0">
      <selection activeCell="R22" sqref="R22"/>
    </sheetView>
  </sheetViews>
  <sheetFormatPr defaultRowHeight="12.75"/>
  <cols>
    <col min="1" max="1" width="3.28515625" style="8" customWidth="1"/>
    <col min="2" max="2" width="4.140625" style="8" customWidth="1"/>
    <col min="3" max="3" width="5.42578125" style="122" customWidth="1"/>
    <col min="4" max="4" width="9.85546875" style="8" customWidth="1"/>
    <col min="5" max="5" width="9.140625" style="8"/>
    <col min="6" max="6" width="12.85546875" style="8" customWidth="1"/>
    <col min="7" max="7" width="10.5703125" style="8" customWidth="1"/>
    <col min="8" max="8" width="8.7109375" style="8" customWidth="1"/>
    <col min="9" max="9" width="7.140625" style="8" customWidth="1"/>
    <col min="10" max="10" width="9.42578125" style="8" customWidth="1"/>
    <col min="11" max="11" width="10.28515625" style="8" customWidth="1"/>
    <col min="12" max="12" width="14.85546875" style="8" customWidth="1"/>
    <col min="13" max="13" width="2.42578125" style="8" customWidth="1"/>
    <col min="14" max="14" width="7" style="8" customWidth="1"/>
    <col min="15" max="16384" width="9.140625" style="8"/>
  </cols>
  <sheetData>
    <row r="1" spans="1:15" ht="12.75" customHeight="1">
      <c r="A1" s="103"/>
      <c r="B1" s="121"/>
      <c r="C1" s="130"/>
      <c r="D1" s="108"/>
      <c r="E1" s="544" t="s">
        <v>124</v>
      </c>
      <c r="F1" s="545"/>
      <c r="G1" s="152">
        <v>0.8</v>
      </c>
      <c r="H1" s="317" t="s">
        <v>14</v>
      </c>
      <c r="I1" s="317" t="s">
        <v>229</v>
      </c>
      <c r="J1" s="113"/>
      <c r="K1" s="113"/>
      <c r="L1" s="114"/>
      <c r="M1" s="144"/>
    </row>
    <row r="2" spans="1:15" ht="12.75" customHeight="1">
      <c r="A2" s="101">
        <f>IF(D2="","",1)</f>
        <v>1</v>
      </c>
      <c r="B2" s="101">
        <f>IF(C2="","",1)</f>
        <v>1</v>
      </c>
      <c r="C2" s="120" t="str">
        <f>GİRİŞ!E10</f>
        <v>3-B</v>
      </c>
      <c r="D2" s="282" t="str">
        <f>IF(E2="","","Öğretmeni")</f>
        <v>Öğretmeni</v>
      </c>
      <c r="E2" s="542" t="str">
        <f>IF(GİRİŞ!H10=0,"",GİRİŞ!H10)</f>
        <v>Serpil ŞENGÜL</v>
      </c>
      <c r="F2" s="543"/>
      <c r="G2" s="8">
        <f>'SINIF LİSTELERİ'!I35</f>
        <v>836.8</v>
      </c>
      <c r="H2" s="22">
        <f>G2*N2</f>
        <v>125.51999999999998</v>
      </c>
      <c r="I2" s="24">
        <f>G2*O2</f>
        <v>5.5228799999999998</v>
      </c>
      <c r="J2" s="24">
        <f t="shared" ref="J2:J30" si="0">SUM(H2:I2)</f>
        <v>131.04287999999997</v>
      </c>
      <c r="K2" s="24">
        <f t="shared" ref="K2:K30" si="1">G2-(H2+I2)</f>
        <v>705.75711999999999</v>
      </c>
      <c r="L2" s="112"/>
      <c r="M2" s="141"/>
      <c r="N2" s="300">
        <f>Sayfa3!L16</f>
        <v>0.15</v>
      </c>
      <c r="O2" s="8">
        <f>Sayfa3!M16</f>
        <v>6.6E-3</v>
      </c>
    </row>
    <row r="3" spans="1:15" ht="12.75" customHeight="1">
      <c r="A3" s="128" t="str">
        <f t="shared" ref="A3:A32" si="2">IF(D3="","",1)</f>
        <v/>
      </c>
      <c r="B3" s="129" t="str">
        <f t="shared" ref="B3:B9" si="3">IF(D3="","",B2+1)</f>
        <v/>
      </c>
      <c r="C3" s="120" t="str">
        <f>GİRİŞ!E11</f>
        <v>SEÇ</v>
      </c>
      <c r="D3" s="282" t="str">
        <f t="shared" ref="D3:D32" si="4">IF(E3="","","Öğretmeni")</f>
        <v/>
      </c>
      <c r="E3" s="542" t="str">
        <f>IF(GİRİŞ!H11=0,"",GİRİŞ!H11)</f>
        <v/>
      </c>
      <c r="F3" s="543"/>
      <c r="G3" s="127">
        <f>'SINIF LİSTELERİ'!I71</f>
        <v>150</v>
      </c>
      <c r="H3" s="22">
        <f t="shared" ref="H3:H32" si="5">G3*N3</f>
        <v>22.5</v>
      </c>
      <c r="I3" s="24">
        <f t="shared" ref="I3:I32" si="6">G3*O3</f>
        <v>0.99</v>
      </c>
      <c r="J3" s="22">
        <f t="shared" si="0"/>
        <v>23.49</v>
      </c>
      <c r="K3" s="22">
        <f t="shared" si="1"/>
        <v>126.51</v>
      </c>
      <c r="L3" s="112"/>
      <c r="M3" s="142"/>
      <c r="N3" s="300">
        <f>Sayfa3!L17</f>
        <v>0.15</v>
      </c>
      <c r="O3" s="8">
        <f>Sayfa3!M17</f>
        <v>6.6E-3</v>
      </c>
    </row>
    <row r="4" spans="1:15" ht="12.75" customHeight="1">
      <c r="A4" s="101" t="str">
        <f t="shared" si="2"/>
        <v/>
      </c>
      <c r="B4" s="129" t="str">
        <f t="shared" si="3"/>
        <v/>
      </c>
      <c r="C4" s="120">
        <f>GİRİŞ!E12</f>
        <v>0</v>
      </c>
      <c r="D4" s="282" t="str">
        <f t="shared" si="4"/>
        <v/>
      </c>
      <c r="E4" s="542" t="str">
        <f>IF(GİRİŞ!H12=0,"",GİRİŞ!H12)</f>
        <v/>
      </c>
      <c r="F4" s="543"/>
      <c r="G4" s="127">
        <f>'SINIF LİSTELERİ'!I107</f>
        <v>0</v>
      </c>
      <c r="H4" s="22">
        <f t="shared" si="5"/>
        <v>0</v>
      </c>
      <c r="I4" s="24">
        <f t="shared" si="6"/>
        <v>0</v>
      </c>
      <c r="J4" s="22">
        <f t="shared" si="0"/>
        <v>0</v>
      </c>
      <c r="K4" s="22">
        <f t="shared" si="1"/>
        <v>0</v>
      </c>
      <c r="L4" s="112"/>
      <c r="M4" s="143"/>
      <c r="N4" s="300">
        <f>Sayfa3!L18</f>
        <v>0.15</v>
      </c>
      <c r="O4" s="8">
        <f>Sayfa3!M18</f>
        <v>6.6E-3</v>
      </c>
    </row>
    <row r="5" spans="1:15" ht="12.75" customHeight="1">
      <c r="A5" s="101" t="str">
        <f t="shared" si="2"/>
        <v/>
      </c>
      <c r="B5" s="129" t="str">
        <f t="shared" si="3"/>
        <v/>
      </c>
      <c r="C5" s="120">
        <f>GİRİŞ!E13</f>
        <v>0</v>
      </c>
      <c r="D5" s="282" t="str">
        <f t="shared" si="4"/>
        <v/>
      </c>
      <c r="E5" s="542" t="str">
        <f>IF(GİRİŞ!H13=0,"",GİRİŞ!H13)</f>
        <v/>
      </c>
      <c r="F5" s="543"/>
      <c r="G5" s="127">
        <f>'SINIF LİSTELERİ'!I143</f>
        <v>0</v>
      </c>
      <c r="H5" s="22">
        <f t="shared" si="5"/>
        <v>0</v>
      </c>
      <c r="I5" s="24">
        <f t="shared" si="6"/>
        <v>0</v>
      </c>
      <c r="J5" s="22">
        <f t="shared" si="0"/>
        <v>0</v>
      </c>
      <c r="K5" s="22">
        <f t="shared" si="1"/>
        <v>0</v>
      </c>
      <c r="L5" s="112"/>
      <c r="M5" s="143"/>
      <c r="N5" s="300">
        <f>Sayfa3!L19</f>
        <v>0.15</v>
      </c>
      <c r="O5" s="8">
        <f>Sayfa3!M19</f>
        <v>6.6E-3</v>
      </c>
    </row>
    <row r="6" spans="1:15" ht="12.75" customHeight="1">
      <c r="A6" s="101" t="str">
        <f t="shared" si="2"/>
        <v/>
      </c>
      <c r="B6" s="129" t="str">
        <f t="shared" si="3"/>
        <v/>
      </c>
      <c r="C6" s="120">
        <f>GİRİŞ!E14</f>
        <v>0</v>
      </c>
      <c r="D6" s="282" t="str">
        <f t="shared" si="4"/>
        <v/>
      </c>
      <c r="E6" s="542" t="str">
        <f>IF(GİRİŞ!H14=0,"",GİRİŞ!H14)</f>
        <v/>
      </c>
      <c r="F6" s="543"/>
      <c r="G6" s="127">
        <f>'SINIF LİSTELERİ'!I179</f>
        <v>0</v>
      </c>
      <c r="H6" s="22">
        <f t="shared" si="5"/>
        <v>0</v>
      </c>
      <c r="I6" s="24">
        <f t="shared" si="6"/>
        <v>0</v>
      </c>
      <c r="J6" s="22">
        <f t="shared" si="0"/>
        <v>0</v>
      </c>
      <c r="K6" s="22">
        <f t="shared" si="1"/>
        <v>0</v>
      </c>
      <c r="L6" s="112"/>
      <c r="M6" s="143"/>
      <c r="N6" s="300">
        <f>Sayfa3!L20</f>
        <v>0.15</v>
      </c>
      <c r="O6" s="8">
        <f>Sayfa3!M20</f>
        <v>6.6E-3</v>
      </c>
    </row>
    <row r="7" spans="1:15" ht="12.75" customHeight="1">
      <c r="A7" s="101" t="str">
        <f t="shared" si="2"/>
        <v/>
      </c>
      <c r="B7" s="129" t="str">
        <f t="shared" si="3"/>
        <v/>
      </c>
      <c r="C7" s="120">
        <f>GİRİŞ!E15</f>
        <v>0</v>
      </c>
      <c r="D7" s="282" t="str">
        <f t="shared" si="4"/>
        <v/>
      </c>
      <c r="E7" s="542" t="str">
        <f>IF(GİRİŞ!H15=0,"",GİRİŞ!H15)</f>
        <v/>
      </c>
      <c r="F7" s="543"/>
      <c r="G7" s="127">
        <f>'SINIF LİSTELERİ'!I215</f>
        <v>0</v>
      </c>
      <c r="H7" s="22">
        <f t="shared" si="5"/>
        <v>0</v>
      </c>
      <c r="I7" s="24">
        <f t="shared" si="6"/>
        <v>0</v>
      </c>
      <c r="J7" s="22">
        <f t="shared" si="0"/>
        <v>0</v>
      </c>
      <c r="K7" s="22">
        <f t="shared" si="1"/>
        <v>0</v>
      </c>
      <c r="L7" s="112"/>
      <c r="M7" s="143"/>
      <c r="N7" s="300">
        <f>Sayfa3!L21</f>
        <v>0.15</v>
      </c>
      <c r="O7" s="8">
        <f>Sayfa3!M21</f>
        <v>6.6E-3</v>
      </c>
    </row>
    <row r="8" spans="1:15" ht="12.75" customHeight="1">
      <c r="A8" s="101" t="str">
        <f t="shared" si="2"/>
        <v/>
      </c>
      <c r="B8" s="129" t="str">
        <f t="shared" si="3"/>
        <v/>
      </c>
      <c r="C8" s="120">
        <f>GİRİŞ!E16</f>
        <v>0</v>
      </c>
      <c r="D8" s="282" t="str">
        <f t="shared" si="4"/>
        <v/>
      </c>
      <c r="E8" s="542" t="str">
        <f>IF(GİRİŞ!H16=0,"",GİRİŞ!H16)</f>
        <v/>
      </c>
      <c r="F8" s="543"/>
      <c r="G8" s="127">
        <f>'SINIF LİSTELERİ'!I251</f>
        <v>0</v>
      </c>
      <c r="H8" s="22">
        <f t="shared" si="5"/>
        <v>0</v>
      </c>
      <c r="I8" s="24">
        <f t="shared" si="6"/>
        <v>0</v>
      </c>
      <c r="J8" s="22">
        <f t="shared" si="0"/>
        <v>0</v>
      </c>
      <c r="K8" s="22">
        <f t="shared" si="1"/>
        <v>0</v>
      </c>
      <c r="L8" s="112"/>
      <c r="M8" s="143"/>
      <c r="N8" s="300">
        <f>Sayfa3!L22</f>
        <v>0.15</v>
      </c>
      <c r="O8" s="8">
        <f>Sayfa3!M22</f>
        <v>6.6E-3</v>
      </c>
    </row>
    <row r="9" spans="1:15" ht="12.75" customHeight="1">
      <c r="A9" s="101" t="str">
        <f t="shared" si="2"/>
        <v/>
      </c>
      <c r="B9" s="129" t="str">
        <f t="shared" si="3"/>
        <v/>
      </c>
      <c r="C9" s="120">
        <f>GİRİŞ!E17</f>
        <v>0</v>
      </c>
      <c r="D9" s="282" t="str">
        <f t="shared" si="4"/>
        <v/>
      </c>
      <c r="E9" s="542" t="str">
        <f>IF(GİRİŞ!H17=0,"",GİRİŞ!H17)</f>
        <v/>
      </c>
      <c r="F9" s="543"/>
      <c r="G9" s="127">
        <f>'SINIF LİSTELERİ'!I287</f>
        <v>0</v>
      </c>
      <c r="H9" s="22">
        <f t="shared" si="5"/>
        <v>0</v>
      </c>
      <c r="I9" s="24">
        <f t="shared" si="6"/>
        <v>0</v>
      </c>
      <c r="J9" s="22">
        <f t="shared" si="0"/>
        <v>0</v>
      </c>
      <c r="K9" s="22">
        <f t="shared" si="1"/>
        <v>0</v>
      </c>
      <c r="L9" s="112"/>
      <c r="M9" s="143"/>
      <c r="N9" s="300">
        <f>Sayfa3!L23</f>
        <v>0.15</v>
      </c>
      <c r="O9" s="8">
        <f>Sayfa3!M23</f>
        <v>6.6E-3</v>
      </c>
    </row>
    <row r="10" spans="1:15" ht="12.75" customHeight="1">
      <c r="A10" s="101" t="str">
        <f t="shared" si="2"/>
        <v/>
      </c>
      <c r="B10" s="129" t="str">
        <f t="shared" ref="B10:B32" si="7">IF(D10="","",B9+1)</f>
        <v/>
      </c>
      <c r="C10" s="120">
        <f>GİRİŞ!E18</f>
        <v>0</v>
      </c>
      <c r="D10" s="282" t="str">
        <f t="shared" si="4"/>
        <v/>
      </c>
      <c r="E10" s="542" t="str">
        <f>IF(GİRİŞ!H18=0,"",GİRİŞ!H18)</f>
        <v/>
      </c>
      <c r="F10" s="543"/>
      <c r="G10" s="127">
        <f>'SINIF LİSTELERİ'!I323</f>
        <v>0</v>
      </c>
      <c r="H10" s="22">
        <f t="shared" si="5"/>
        <v>0</v>
      </c>
      <c r="I10" s="24">
        <f t="shared" si="6"/>
        <v>0</v>
      </c>
      <c r="J10" s="22">
        <f t="shared" si="0"/>
        <v>0</v>
      </c>
      <c r="K10" s="22">
        <f t="shared" si="1"/>
        <v>0</v>
      </c>
      <c r="L10" s="112"/>
      <c r="M10" s="143"/>
      <c r="N10" s="300">
        <f>Sayfa3!L24</f>
        <v>0.15</v>
      </c>
      <c r="O10" s="8">
        <f>Sayfa3!M24</f>
        <v>6.6E-3</v>
      </c>
    </row>
    <row r="11" spans="1:15" ht="12.75" customHeight="1">
      <c r="A11" s="101" t="str">
        <f t="shared" si="2"/>
        <v/>
      </c>
      <c r="B11" s="129" t="str">
        <f t="shared" si="7"/>
        <v/>
      </c>
      <c r="C11" s="120">
        <f>GİRİŞ!E19</f>
        <v>0</v>
      </c>
      <c r="D11" s="282" t="str">
        <f t="shared" si="4"/>
        <v/>
      </c>
      <c r="E11" s="542" t="str">
        <f>IF(GİRİŞ!H19=0,"",GİRİŞ!H19)</f>
        <v/>
      </c>
      <c r="F11" s="543"/>
      <c r="G11" s="127">
        <f>'SINIF LİSTELERİ'!I359</f>
        <v>0</v>
      </c>
      <c r="H11" s="22">
        <f t="shared" si="5"/>
        <v>0</v>
      </c>
      <c r="I11" s="24">
        <f t="shared" si="6"/>
        <v>0</v>
      </c>
      <c r="J11" s="22">
        <f t="shared" si="0"/>
        <v>0</v>
      </c>
      <c r="K11" s="22">
        <f t="shared" si="1"/>
        <v>0</v>
      </c>
      <c r="L11" s="112"/>
      <c r="M11" s="143"/>
      <c r="N11" s="300">
        <f>Sayfa3!L25</f>
        <v>0.15</v>
      </c>
      <c r="O11" s="8">
        <f>Sayfa3!M25</f>
        <v>6.6E-3</v>
      </c>
    </row>
    <row r="12" spans="1:15" ht="12.75" customHeight="1">
      <c r="A12" s="101" t="str">
        <f t="shared" si="2"/>
        <v/>
      </c>
      <c r="B12" s="129" t="str">
        <f t="shared" si="7"/>
        <v/>
      </c>
      <c r="C12" s="120">
        <f>GİRİŞ!E20</f>
        <v>0</v>
      </c>
      <c r="D12" s="282" t="str">
        <f t="shared" si="4"/>
        <v/>
      </c>
      <c r="E12" s="542" t="str">
        <f>IF(GİRİŞ!H20=0,"",GİRİŞ!H20)</f>
        <v/>
      </c>
      <c r="F12" s="543"/>
      <c r="G12" s="127">
        <f>'SINIF LİSTELERİ'!I395</f>
        <v>0</v>
      </c>
      <c r="H12" s="22">
        <f t="shared" si="5"/>
        <v>0</v>
      </c>
      <c r="I12" s="24">
        <f t="shared" si="6"/>
        <v>0</v>
      </c>
      <c r="J12" s="22">
        <f t="shared" si="0"/>
        <v>0</v>
      </c>
      <c r="K12" s="22">
        <f t="shared" si="1"/>
        <v>0</v>
      </c>
      <c r="L12" s="112"/>
      <c r="M12" s="143"/>
      <c r="N12" s="300">
        <f>Sayfa3!L26</f>
        <v>0.15</v>
      </c>
      <c r="O12" s="8">
        <f>Sayfa3!M26</f>
        <v>6.6E-3</v>
      </c>
    </row>
    <row r="13" spans="1:15" ht="12.75" customHeight="1">
      <c r="A13" s="101" t="str">
        <f t="shared" si="2"/>
        <v/>
      </c>
      <c r="B13" s="129" t="str">
        <f t="shared" si="7"/>
        <v/>
      </c>
      <c r="C13" s="120">
        <f>GİRİŞ!E21</f>
        <v>0</v>
      </c>
      <c r="D13" s="282" t="str">
        <f t="shared" si="4"/>
        <v/>
      </c>
      <c r="E13" s="542" t="str">
        <f>IF(GİRİŞ!H21=0,"",GİRİŞ!H21)</f>
        <v/>
      </c>
      <c r="F13" s="543"/>
      <c r="G13" s="127">
        <f>'SINIF LİSTELERİ'!I431</f>
        <v>0</v>
      </c>
      <c r="H13" s="22">
        <f t="shared" si="5"/>
        <v>0</v>
      </c>
      <c r="I13" s="24">
        <f t="shared" si="6"/>
        <v>0</v>
      </c>
      <c r="J13" s="22">
        <f t="shared" si="0"/>
        <v>0</v>
      </c>
      <c r="K13" s="22">
        <f t="shared" si="1"/>
        <v>0</v>
      </c>
      <c r="L13" s="112"/>
      <c r="M13" s="143"/>
      <c r="N13" s="300">
        <f>Sayfa3!L27</f>
        <v>0.15</v>
      </c>
      <c r="O13" s="8">
        <f>Sayfa3!M27</f>
        <v>6.6E-3</v>
      </c>
    </row>
    <row r="14" spans="1:15" ht="12.75" customHeight="1">
      <c r="A14" s="101" t="str">
        <f t="shared" si="2"/>
        <v/>
      </c>
      <c r="B14" s="129" t="str">
        <f t="shared" si="7"/>
        <v/>
      </c>
      <c r="C14" s="120">
        <f>GİRİŞ!E22</f>
        <v>0</v>
      </c>
      <c r="D14" s="282" t="str">
        <f t="shared" si="4"/>
        <v/>
      </c>
      <c r="E14" s="542" t="str">
        <f>IF(GİRİŞ!H22=0,"",GİRİŞ!H22)</f>
        <v/>
      </c>
      <c r="F14" s="543"/>
      <c r="G14" s="127">
        <f>'SINIF LİSTELERİ'!I467</f>
        <v>0</v>
      </c>
      <c r="H14" s="22">
        <f t="shared" si="5"/>
        <v>0</v>
      </c>
      <c r="I14" s="24">
        <f t="shared" si="6"/>
        <v>0</v>
      </c>
      <c r="J14" s="22">
        <f t="shared" si="0"/>
        <v>0</v>
      </c>
      <c r="K14" s="22">
        <f t="shared" si="1"/>
        <v>0</v>
      </c>
      <c r="L14" s="112"/>
      <c r="M14" s="143"/>
      <c r="N14" s="300">
        <f>Sayfa3!L28</f>
        <v>0.15</v>
      </c>
      <c r="O14" s="8">
        <f>Sayfa3!M28</f>
        <v>6.6E-3</v>
      </c>
    </row>
    <row r="15" spans="1:15" ht="12.75" customHeight="1">
      <c r="A15" s="101" t="str">
        <f t="shared" si="2"/>
        <v/>
      </c>
      <c r="B15" s="129" t="str">
        <f t="shared" si="7"/>
        <v/>
      </c>
      <c r="C15" s="120">
        <f>GİRİŞ!E23</f>
        <v>0</v>
      </c>
      <c r="D15" s="282" t="str">
        <f t="shared" si="4"/>
        <v/>
      </c>
      <c r="E15" s="542" t="str">
        <f>IF(GİRİŞ!H23=0,"",GİRİŞ!H23)</f>
        <v/>
      </c>
      <c r="F15" s="543"/>
      <c r="G15" s="127">
        <f>'SINIF LİSTELERİ'!I503</f>
        <v>0</v>
      </c>
      <c r="H15" s="22">
        <f t="shared" si="5"/>
        <v>0</v>
      </c>
      <c r="I15" s="24">
        <f t="shared" si="6"/>
        <v>0</v>
      </c>
      <c r="J15" s="22">
        <f t="shared" si="0"/>
        <v>0</v>
      </c>
      <c r="K15" s="22">
        <f t="shared" si="1"/>
        <v>0</v>
      </c>
      <c r="L15" s="112"/>
      <c r="M15" s="143"/>
      <c r="N15" s="300">
        <f>Sayfa3!L29</f>
        <v>0.15</v>
      </c>
      <c r="O15" s="8">
        <f>Sayfa3!M29</f>
        <v>6.6E-3</v>
      </c>
    </row>
    <row r="16" spans="1:15" ht="12.75" customHeight="1">
      <c r="A16" s="101" t="str">
        <f t="shared" si="2"/>
        <v/>
      </c>
      <c r="B16" s="129" t="str">
        <f t="shared" si="7"/>
        <v/>
      </c>
      <c r="C16" s="120">
        <f>GİRİŞ!E24</f>
        <v>0</v>
      </c>
      <c r="D16" s="282" t="str">
        <f t="shared" si="4"/>
        <v/>
      </c>
      <c r="E16" s="542" t="str">
        <f>IF(GİRİŞ!H24=0,"",GİRİŞ!H24)</f>
        <v/>
      </c>
      <c r="F16" s="543"/>
      <c r="G16" s="127">
        <f>'SINIF LİSTELERİ'!I539</f>
        <v>0</v>
      </c>
      <c r="H16" s="22">
        <f t="shared" si="5"/>
        <v>0</v>
      </c>
      <c r="I16" s="24">
        <f t="shared" si="6"/>
        <v>0</v>
      </c>
      <c r="J16" s="22">
        <f t="shared" si="0"/>
        <v>0</v>
      </c>
      <c r="K16" s="22">
        <f t="shared" si="1"/>
        <v>0</v>
      </c>
      <c r="L16" s="112"/>
      <c r="M16" s="143"/>
      <c r="N16" s="300">
        <f>Sayfa3!L30</f>
        <v>0.15</v>
      </c>
      <c r="O16" s="8">
        <f>Sayfa3!M30</f>
        <v>6.6E-3</v>
      </c>
    </row>
    <row r="17" spans="1:15" ht="12.75" customHeight="1">
      <c r="A17" s="101" t="str">
        <f t="shared" si="2"/>
        <v/>
      </c>
      <c r="B17" s="129" t="str">
        <f t="shared" si="7"/>
        <v/>
      </c>
      <c r="C17" s="120">
        <f>GİRİŞ!E25</f>
        <v>0</v>
      </c>
      <c r="D17" s="282" t="str">
        <f t="shared" si="4"/>
        <v/>
      </c>
      <c r="E17" s="542" t="str">
        <f>IF(GİRİŞ!H25=0,"",GİRİŞ!H25)</f>
        <v/>
      </c>
      <c r="F17" s="543"/>
      <c r="G17" s="127">
        <f>'SINIF LİSTELERİ'!I575</f>
        <v>0</v>
      </c>
      <c r="H17" s="22">
        <f t="shared" si="5"/>
        <v>0</v>
      </c>
      <c r="I17" s="24">
        <f t="shared" si="6"/>
        <v>0</v>
      </c>
      <c r="J17" s="22">
        <f t="shared" si="0"/>
        <v>0</v>
      </c>
      <c r="K17" s="22">
        <f t="shared" si="1"/>
        <v>0</v>
      </c>
      <c r="L17" s="112"/>
      <c r="M17" s="142"/>
      <c r="N17" s="300">
        <f>Sayfa3!L31</f>
        <v>0.15</v>
      </c>
      <c r="O17" s="8">
        <f>Sayfa3!M31</f>
        <v>6.6E-3</v>
      </c>
    </row>
    <row r="18" spans="1:15" ht="12.75" customHeight="1">
      <c r="A18" s="101" t="str">
        <f t="shared" si="2"/>
        <v/>
      </c>
      <c r="B18" s="129" t="str">
        <f t="shared" si="7"/>
        <v/>
      </c>
      <c r="C18" s="120">
        <f>GİRİŞ!E26</f>
        <v>0</v>
      </c>
      <c r="D18" s="282" t="str">
        <f t="shared" si="4"/>
        <v/>
      </c>
      <c r="E18" s="542" t="str">
        <f>IF(GİRİŞ!H26=0,"",GİRİŞ!H26)</f>
        <v/>
      </c>
      <c r="F18" s="543"/>
      <c r="G18" s="127">
        <f>'SINIF LİSTELERİ'!I611</f>
        <v>0</v>
      </c>
      <c r="H18" s="22">
        <f t="shared" si="5"/>
        <v>0</v>
      </c>
      <c r="I18" s="24">
        <f t="shared" si="6"/>
        <v>0</v>
      </c>
      <c r="J18" s="22">
        <f t="shared" si="0"/>
        <v>0</v>
      </c>
      <c r="K18" s="22">
        <f t="shared" si="1"/>
        <v>0</v>
      </c>
      <c r="L18" s="112"/>
      <c r="M18" s="141"/>
      <c r="N18" s="300">
        <f>Sayfa3!L32</f>
        <v>0.15</v>
      </c>
      <c r="O18" s="8">
        <f>Sayfa3!M32</f>
        <v>6.6E-3</v>
      </c>
    </row>
    <row r="19" spans="1:15" ht="12.75" customHeight="1">
      <c r="A19" s="101" t="str">
        <f t="shared" si="2"/>
        <v/>
      </c>
      <c r="B19" s="129" t="str">
        <f t="shared" si="7"/>
        <v/>
      </c>
      <c r="C19" s="120">
        <f>GİRİŞ!E27</f>
        <v>0</v>
      </c>
      <c r="D19" s="282" t="str">
        <f t="shared" si="4"/>
        <v/>
      </c>
      <c r="E19" s="542" t="str">
        <f>IF(GİRİŞ!H27=0,"",GİRİŞ!H27)</f>
        <v/>
      </c>
      <c r="F19" s="543"/>
      <c r="G19" s="127">
        <f>'SINIF LİSTELERİ'!I647</f>
        <v>0</v>
      </c>
      <c r="H19" s="22">
        <f t="shared" si="5"/>
        <v>0</v>
      </c>
      <c r="I19" s="24">
        <f t="shared" si="6"/>
        <v>0</v>
      </c>
      <c r="J19" s="22">
        <f t="shared" si="0"/>
        <v>0</v>
      </c>
      <c r="K19" s="22">
        <f t="shared" si="1"/>
        <v>0</v>
      </c>
      <c r="L19" s="112"/>
      <c r="M19" s="142"/>
      <c r="N19" s="300">
        <f>Sayfa3!L33</f>
        <v>0.15</v>
      </c>
      <c r="O19" s="8">
        <f>Sayfa3!M33</f>
        <v>6.6E-3</v>
      </c>
    </row>
    <row r="20" spans="1:15" ht="12.75" customHeight="1">
      <c r="A20" s="101" t="str">
        <f t="shared" si="2"/>
        <v/>
      </c>
      <c r="B20" s="129" t="str">
        <f t="shared" si="7"/>
        <v/>
      </c>
      <c r="C20" s="120">
        <f>GİRİŞ!E28</f>
        <v>0</v>
      </c>
      <c r="D20" s="282" t="str">
        <f t="shared" si="4"/>
        <v/>
      </c>
      <c r="E20" s="542" t="str">
        <f>IF(GİRİŞ!H28=0,"",GİRİŞ!H28)</f>
        <v/>
      </c>
      <c r="F20" s="543"/>
      <c r="G20" s="127">
        <f>'SINIF LİSTELERİ'!I683</f>
        <v>0</v>
      </c>
      <c r="H20" s="22">
        <f t="shared" si="5"/>
        <v>0</v>
      </c>
      <c r="I20" s="24">
        <f t="shared" si="6"/>
        <v>0</v>
      </c>
      <c r="J20" s="22">
        <f t="shared" si="0"/>
        <v>0</v>
      </c>
      <c r="K20" s="22">
        <f t="shared" si="1"/>
        <v>0</v>
      </c>
      <c r="L20" s="112"/>
      <c r="M20" s="142"/>
      <c r="N20" s="300">
        <f>Sayfa3!L34</f>
        <v>0.15</v>
      </c>
      <c r="O20" s="8">
        <f>Sayfa3!M34</f>
        <v>6.6E-3</v>
      </c>
    </row>
    <row r="21" spans="1:15" ht="12.75" customHeight="1">
      <c r="A21" s="101" t="str">
        <f t="shared" si="2"/>
        <v/>
      </c>
      <c r="B21" s="129" t="str">
        <f t="shared" si="7"/>
        <v/>
      </c>
      <c r="C21" s="120">
        <f>GİRİŞ!E29</f>
        <v>0</v>
      </c>
      <c r="D21" s="282" t="str">
        <f t="shared" si="4"/>
        <v/>
      </c>
      <c r="E21" s="542" t="str">
        <f>IF(GİRİŞ!H29=0,"",GİRİŞ!H29)</f>
        <v/>
      </c>
      <c r="F21" s="543"/>
      <c r="G21" s="127">
        <f>'SINIF LİSTELERİ'!I719</f>
        <v>0</v>
      </c>
      <c r="H21" s="22">
        <f t="shared" si="5"/>
        <v>0</v>
      </c>
      <c r="I21" s="24">
        <f t="shared" si="6"/>
        <v>0</v>
      </c>
      <c r="J21" s="22">
        <f t="shared" si="0"/>
        <v>0</v>
      </c>
      <c r="K21" s="22">
        <f t="shared" si="1"/>
        <v>0</v>
      </c>
      <c r="L21" s="112"/>
      <c r="M21" s="142"/>
      <c r="N21" s="300">
        <f>Sayfa3!L35</f>
        <v>0.15</v>
      </c>
      <c r="O21" s="8">
        <f>Sayfa3!M35</f>
        <v>6.6E-3</v>
      </c>
    </row>
    <row r="22" spans="1:15" ht="12.75" customHeight="1">
      <c r="A22" s="101" t="str">
        <f t="shared" si="2"/>
        <v/>
      </c>
      <c r="B22" s="129" t="str">
        <f t="shared" si="7"/>
        <v/>
      </c>
      <c r="C22" s="120">
        <f>GİRİŞ!E30</f>
        <v>0</v>
      </c>
      <c r="D22" s="282" t="str">
        <f t="shared" si="4"/>
        <v/>
      </c>
      <c r="E22" s="542" t="str">
        <f>IF(GİRİŞ!H30=0,"",GİRİŞ!H30)</f>
        <v/>
      </c>
      <c r="F22" s="543"/>
      <c r="G22" s="127">
        <f>'SINIF LİSTELERİ'!I755</f>
        <v>0</v>
      </c>
      <c r="H22" s="22">
        <f t="shared" si="5"/>
        <v>0</v>
      </c>
      <c r="I22" s="24">
        <f t="shared" si="6"/>
        <v>0</v>
      </c>
      <c r="J22" s="22">
        <f t="shared" si="0"/>
        <v>0</v>
      </c>
      <c r="K22" s="22">
        <f t="shared" si="1"/>
        <v>0</v>
      </c>
      <c r="L22" s="112"/>
      <c r="M22" s="142"/>
      <c r="N22" s="300">
        <f>Sayfa3!L36</f>
        <v>0.15</v>
      </c>
      <c r="O22" s="8">
        <f>Sayfa3!M36</f>
        <v>6.6E-3</v>
      </c>
    </row>
    <row r="23" spans="1:15" ht="12.75" customHeight="1">
      <c r="A23" s="101" t="str">
        <f t="shared" si="2"/>
        <v/>
      </c>
      <c r="B23" s="129" t="str">
        <f t="shared" si="7"/>
        <v/>
      </c>
      <c r="C23" s="120">
        <f>GİRİŞ!E31</f>
        <v>0</v>
      </c>
      <c r="D23" s="282" t="str">
        <f t="shared" si="4"/>
        <v/>
      </c>
      <c r="E23" s="542" t="str">
        <f>IF(GİRİŞ!H31=0,"",GİRİŞ!H31)</f>
        <v/>
      </c>
      <c r="F23" s="543"/>
      <c r="G23" s="127">
        <f>'SINIF LİSTELERİ'!I791</f>
        <v>0</v>
      </c>
      <c r="H23" s="22">
        <f t="shared" si="5"/>
        <v>0</v>
      </c>
      <c r="I23" s="24">
        <f t="shared" si="6"/>
        <v>0</v>
      </c>
      <c r="J23" s="22">
        <f t="shared" si="0"/>
        <v>0</v>
      </c>
      <c r="K23" s="22">
        <f t="shared" si="1"/>
        <v>0</v>
      </c>
      <c r="L23" s="112"/>
      <c r="M23" s="142"/>
      <c r="N23" s="300">
        <f>Sayfa3!L37</f>
        <v>0.15</v>
      </c>
      <c r="O23" s="8">
        <f>Sayfa3!M37</f>
        <v>6.6E-3</v>
      </c>
    </row>
    <row r="24" spans="1:15" ht="12.75" customHeight="1">
      <c r="A24" s="101" t="str">
        <f t="shared" si="2"/>
        <v/>
      </c>
      <c r="B24" s="129" t="str">
        <f t="shared" si="7"/>
        <v/>
      </c>
      <c r="C24" s="120">
        <f>GİRİŞ!E32</f>
        <v>0</v>
      </c>
      <c r="D24" s="282" t="str">
        <f t="shared" si="4"/>
        <v/>
      </c>
      <c r="E24" s="542" t="str">
        <f>IF(GİRİŞ!H32=0,"",GİRİŞ!H32)</f>
        <v/>
      </c>
      <c r="F24" s="543"/>
      <c r="G24" s="127">
        <f>'SINIF LİSTELERİ'!I827</f>
        <v>0</v>
      </c>
      <c r="H24" s="22">
        <f t="shared" si="5"/>
        <v>0</v>
      </c>
      <c r="I24" s="24">
        <f t="shared" si="6"/>
        <v>0</v>
      </c>
      <c r="J24" s="22">
        <f t="shared" si="0"/>
        <v>0</v>
      </c>
      <c r="K24" s="22">
        <f t="shared" si="1"/>
        <v>0</v>
      </c>
      <c r="L24" s="112"/>
      <c r="M24" s="141"/>
      <c r="N24" s="300">
        <f>Sayfa3!L38</f>
        <v>0.15</v>
      </c>
      <c r="O24" s="8">
        <f>Sayfa3!M38</f>
        <v>6.6E-3</v>
      </c>
    </row>
    <row r="25" spans="1:15" ht="12.75" customHeight="1">
      <c r="A25" s="101" t="str">
        <f t="shared" si="2"/>
        <v/>
      </c>
      <c r="B25" s="129" t="str">
        <f t="shared" si="7"/>
        <v/>
      </c>
      <c r="C25" s="120">
        <f>GİRİŞ!E33</f>
        <v>0</v>
      </c>
      <c r="D25" s="282" t="str">
        <f t="shared" si="4"/>
        <v/>
      </c>
      <c r="E25" s="542" t="str">
        <f>IF(GİRİŞ!H33=0,"",GİRİŞ!H33)</f>
        <v/>
      </c>
      <c r="F25" s="543"/>
      <c r="G25" s="127">
        <f>'SINIF LİSTELERİ'!I863</f>
        <v>0</v>
      </c>
      <c r="H25" s="22">
        <f t="shared" si="5"/>
        <v>0</v>
      </c>
      <c r="I25" s="24">
        <f t="shared" si="6"/>
        <v>0</v>
      </c>
      <c r="J25" s="22">
        <f t="shared" si="0"/>
        <v>0</v>
      </c>
      <c r="K25" s="22">
        <f t="shared" si="1"/>
        <v>0</v>
      </c>
      <c r="L25" s="112"/>
      <c r="M25" s="142"/>
      <c r="N25" s="300">
        <f>Sayfa3!L39</f>
        <v>0.15</v>
      </c>
      <c r="O25" s="8">
        <f>Sayfa3!M39</f>
        <v>6.6E-3</v>
      </c>
    </row>
    <row r="26" spans="1:15" ht="12.75" customHeight="1">
      <c r="A26" s="101" t="str">
        <f t="shared" si="2"/>
        <v/>
      </c>
      <c r="B26" s="129" t="str">
        <f t="shared" si="7"/>
        <v/>
      </c>
      <c r="C26" s="120">
        <f>GİRİŞ!E34</f>
        <v>0</v>
      </c>
      <c r="D26" s="282" t="str">
        <f t="shared" si="4"/>
        <v/>
      </c>
      <c r="E26" s="542" t="str">
        <f>IF(GİRİŞ!H34=0,"",GİRİŞ!H34)</f>
        <v/>
      </c>
      <c r="F26" s="543"/>
      <c r="G26" s="127">
        <f>'SINIF LİSTELERİ'!I899</f>
        <v>0</v>
      </c>
      <c r="H26" s="22">
        <f t="shared" si="5"/>
        <v>0</v>
      </c>
      <c r="I26" s="24">
        <f t="shared" si="6"/>
        <v>0</v>
      </c>
      <c r="J26" s="22">
        <f t="shared" si="0"/>
        <v>0</v>
      </c>
      <c r="K26" s="22">
        <f t="shared" si="1"/>
        <v>0</v>
      </c>
      <c r="L26" s="112"/>
      <c r="M26" s="142"/>
      <c r="N26" s="300">
        <f>Sayfa3!L40</f>
        <v>0.15</v>
      </c>
      <c r="O26" s="8">
        <f>Sayfa3!M40</f>
        <v>6.6E-3</v>
      </c>
    </row>
    <row r="27" spans="1:15" ht="12.75" customHeight="1">
      <c r="A27" s="101" t="str">
        <f t="shared" si="2"/>
        <v/>
      </c>
      <c r="B27" s="129" t="str">
        <f t="shared" si="7"/>
        <v/>
      </c>
      <c r="C27" s="120">
        <f>GİRİŞ!E35</f>
        <v>0</v>
      </c>
      <c r="D27" s="282" t="str">
        <f t="shared" si="4"/>
        <v/>
      </c>
      <c r="E27" s="542" t="str">
        <f>IF(GİRİŞ!H35=0,"",GİRİŞ!H35)</f>
        <v/>
      </c>
      <c r="F27" s="543"/>
      <c r="G27" s="127">
        <f>'SINIF LİSTELERİ'!I935</f>
        <v>0</v>
      </c>
      <c r="H27" s="22">
        <f t="shared" si="5"/>
        <v>0</v>
      </c>
      <c r="I27" s="24">
        <f t="shared" si="6"/>
        <v>0</v>
      </c>
      <c r="J27" s="22">
        <f t="shared" si="0"/>
        <v>0</v>
      </c>
      <c r="K27" s="22">
        <f t="shared" si="1"/>
        <v>0</v>
      </c>
      <c r="L27" s="112"/>
      <c r="M27" s="142"/>
      <c r="N27" s="300">
        <f>Sayfa3!L41</f>
        <v>0.15</v>
      </c>
      <c r="O27" s="8">
        <f>Sayfa3!M41</f>
        <v>6.6E-3</v>
      </c>
    </row>
    <row r="28" spans="1:15" ht="12.75" customHeight="1">
      <c r="A28" s="101" t="str">
        <f t="shared" si="2"/>
        <v/>
      </c>
      <c r="B28" s="129" t="str">
        <f t="shared" si="7"/>
        <v/>
      </c>
      <c r="C28" s="120">
        <f>GİRİŞ!E36</f>
        <v>0</v>
      </c>
      <c r="D28" s="282" t="str">
        <f t="shared" si="4"/>
        <v/>
      </c>
      <c r="E28" s="542" t="str">
        <f>IF(GİRİŞ!H36=0,"",GİRİŞ!H36)</f>
        <v/>
      </c>
      <c r="F28" s="543"/>
      <c r="G28" s="127">
        <f>'SINIF LİSTELERİ'!I971</f>
        <v>0</v>
      </c>
      <c r="H28" s="22">
        <f t="shared" si="5"/>
        <v>0</v>
      </c>
      <c r="I28" s="24">
        <f t="shared" si="6"/>
        <v>0</v>
      </c>
      <c r="J28" s="22">
        <f t="shared" si="0"/>
        <v>0</v>
      </c>
      <c r="K28" s="22">
        <f t="shared" si="1"/>
        <v>0</v>
      </c>
      <c r="L28" s="112"/>
      <c r="M28" s="142"/>
      <c r="N28" s="300">
        <f>Sayfa3!L42</f>
        <v>0.15</v>
      </c>
      <c r="O28" s="8">
        <f>Sayfa3!M42</f>
        <v>6.6E-3</v>
      </c>
    </row>
    <row r="29" spans="1:15" ht="12.75" customHeight="1">
      <c r="A29" s="101" t="str">
        <f t="shared" si="2"/>
        <v/>
      </c>
      <c r="B29" s="129" t="str">
        <f t="shared" si="7"/>
        <v/>
      </c>
      <c r="C29" s="120">
        <f>GİRİŞ!E37</f>
        <v>0</v>
      </c>
      <c r="D29" s="282" t="str">
        <f t="shared" si="4"/>
        <v/>
      </c>
      <c r="E29" s="542" t="str">
        <f>IF(GİRİŞ!H37=0,"",GİRİŞ!H37)</f>
        <v/>
      </c>
      <c r="F29" s="543"/>
      <c r="G29" s="127">
        <f>'SINIF LİSTELERİ'!I1007</f>
        <v>0</v>
      </c>
      <c r="H29" s="22">
        <f t="shared" si="5"/>
        <v>0</v>
      </c>
      <c r="I29" s="24">
        <f t="shared" si="6"/>
        <v>0</v>
      </c>
      <c r="J29" s="22">
        <f t="shared" si="0"/>
        <v>0</v>
      </c>
      <c r="K29" s="22">
        <f t="shared" si="1"/>
        <v>0</v>
      </c>
      <c r="L29" s="112"/>
      <c r="M29" s="142"/>
      <c r="N29" s="300">
        <f>Sayfa3!L43</f>
        <v>0.15</v>
      </c>
      <c r="O29" s="8">
        <f>Sayfa3!M43</f>
        <v>6.6E-3</v>
      </c>
    </row>
    <row r="30" spans="1:15" ht="12.75" customHeight="1">
      <c r="A30" s="101" t="str">
        <f t="shared" si="2"/>
        <v/>
      </c>
      <c r="B30" s="129" t="str">
        <f t="shared" si="7"/>
        <v/>
      </c>
      <c r="C30" s="120">
        <f>GİRİŞ!E38</f>
        <v>0</v>
      </c>
      <c r="D30" s="282" t="str">
        <f t="shared" si="4"/>
        <v/>
      </c>
      <c r="E30" s="542" t="str">
        <f>IF(GİRİŞ!H38=0,"",GİRİŞ!H38)</f>
        <v/>
      </c>
      <c r="F30" s="543"/>
      <c r="G30" s="127">
        <f>'SINIF LİSTELERİ'!I1043</f>
        <v>0</v>
      </c>
      <c r="H30" s="22">
        <f t="shared" si="5"/>
        <v>0</v>
      </c>
      <c r="I30" s="24">
        <f t="shared" si="6"/>
        <v>0</v>
      </c>
      <c r="J30" s="22">
        <f t="shared" si="0"/>
        <v>0</v>
      </c>
      <c r="K30" s="22">
        <f t="shared" si="1"/>
        <v>0</v>
      </c>
      <c r="L30" s="112"/>
      <c r="M30" s="141"/>
      <c r="N30" s="300">
        <f>Sayfa3!L44</f>
        <v>0.15</v>
      </c>
      <c r="O30" s="8">
        <f>Sayfa3!M44</f>
        <v>6.6E-3</v>
      </c>
    </row>
    <row r="31" spans="1:15" ht="12.75" customHeight="1">
      <c r="A31" s="101" t="str">
        <f t="shared" si="2"/>
        <v/>
      </c>
      <c r="B31" s="129" t="str">
        <f t="shared" si="7"/>
        <v/>
      </c>
      <c r="C31" s="120">
        <f>GİRİŞ!E39</f>
        <v>0</v>
      </c>
      <c r="D31" s="282" t="str">
        <f t="shared" si="4"/>
        <v/>
      </c>
      <c r="E31" s="542" t="str">
        <f>IF(GİRİŞ!H39=0,"",GİRİŞ!H39)</f>
        <v/>
      </c>
      <c r="F31" s="543"/>
      <c r="G31" s="127">
        <f>'SINIF LİSTELERİ'!I1079</f>
        <v>0</v>
      </c>
      <c r="H31" s="22">
        <f t="shared" si="5"/>
        <v>0</v>
      </c>
      <c r="I31" s="24">
        <f t="shared" si="6"/>
        <v>0</v>
      </c>
      <c r="J31" s="22">
        <f>SUM(H31:I31)</f>
        <v>0</v>
      </c>
      <c r="K31" s="22">
        <f>G31-(H31+I31)</f>
        <v>0</v>
      </c>
      <c r="L31" s="112"/>
      <c r="M31" s="142"/>
      <c r="N31" s="300">
        <f>Sayfa3!L45</f>
        <v>0.15</v>
      </c>
      <c r="O31" s="8">
        <f>Sayfa3!M45</f>
        <v>6.6E-3</v>
      </c>
    </row>
    <row r="32" spans="1:15" ht="12.75" customHeight="1">
      <c r="A32" s="101" t="str">
        <f t="shared" si="2"/>
        <v/>
      </c>
      <c r="B32" s="129" t="str">
        <f t="shared" si="7"/>
        <v/>
      </c>
      <c r="C32" s="120">
        <f>GİRİŞ!E40</f>
        <v>0</v>
      </c>
      <c r="D32" s="282" t="str">
        <f t="shared" si="4"/>
        <v/>
      </c>
      <c r="E32" s="542" t="str">
        <f>IF(GİRİŞ!H40=0,"",GİRİŞ!H40)</f>
        <v/>
      </c>
      <c r="F32" s="543"/>
      <c r="G32" s="127">
        <f>'SINIF LİSTELERİ'!I1116</f>
        <v>0</v>
      </c>
      <c r="H32" s="22">
        <f t="shared" si="5"/>
        <v>0</v>
      </c>
      <c r="I32" s="24">
        <f t="shared" si="6"/>
        <v>0</v>
      </c>
      <c r="J32" s="22">
        <f>SUM(H32:I32)</f>
        <v>0</v>
      </c>
      <c r="K32" s="22">
        <f>G32-(H32+I32)</f>
        <v>0</v>
      </c>
      <c r="L32" s="112"/>
      <c r="M32" s="142"/>
      <c r="N32" s="300">
        <f>Sayfa3!L46</f>
        <v>0.15</v>
      </c>
      <c r="O32" s="8">
        <f>Sayfa3!M46</f>
        <v>6.6E-3</v>
      </c>
    </row>
    <row r="33" spans="1:14" ht="12.75" customHeight="1">
      <c r="A33" s="101"/>
      <c r="B33" s="129"/>
      <c r="C33" s="120"/>
      <c r="D33" s="21"/>
      <c r="E33" s="542"/>
      <c r="F33" s="543"/>
      <c r="G33" s="103"/>
      <c r="H33" s="22"/>
      <c r="I33" s="22"/>
      <c r="J33" s="22"/>
      <c r="K33" s="22"/>
      <c r="L33" s="112"/>
      <c r="M33" s="142"/>
      <c r="N33" s="300"/>
    </row>
    <row r="34" spans="1:14" ht="12.75" customHeight="1" thickBot="1">
      <c r="A34" s="103"/>
      <c r="B34" s="125"/>
      <c r="C34" s="131"/>
      <c r="D34" s="115"/>
      <c r="E34" s="548"/>
      <c r="F34" s="549"/>
      <c r="G34" s="124"/>
      <c r="H34" s="115"/>
      <c r="I34" s="115"/>
      <c r="J34" s="115"/>
      <c r="K34" s="115"/>
      <c r="L34" s="116"/>
      <c r="M34" s="145"/>
    </row>
    <row r="35" spans="1:14" ht="12" hidden="1" customHeight="1">
      <c r="A35" s="103"/>
      <c r="B35" s="126"/>
      <c r="C35" s="123" t="e">
        <f>SUM(#REF!)</f>
        <v>#REF!</v>
      </c>
      <c r="D35" s="77"/>
      <c r="E35" s="546"/>
      <c r="F35" s="547"/>
      <c r="G35" s="78"/>
      <c r="H35" s="78"/>
      <c r="I35" s="78"/>
      <c r="J35" s="78"/>
      <c r="K35" s="78"/>
      <c r="L35" s="77"/>
      <c r="M35" s="140"/>
    </row>
    <row r="36" spans="1:14" ht="13.5" thickBot="1">
      <c r="A36" s="127"/>
      <c r="B36" s="461" t="s">
        <v>9</v>
      </c>
      <c r="C36" s="461"/>
      <c r="D36" s="461"/>
      <c r="E36" s="461"/>
      <c r="F36" s="462"/>
      <c r="G36" s="79">
        <f>SUM(G1:G34)</f>
        <v>987.59999999999991</v>
      </c>
      <c r="H36" s="79">
        <f>G36*15/100</f>
        <v>148.13999999999999</v>
      </c>
      <c r="I36" s="79">
        <f>G36*6/1000</f>
        <v>5.9255999999999993</v>
      </c>
      <c r="J36" s="79">
        <f>SUM(H36:I36)</f>
        <v>154.06559999999999</v>
      </c>
      <c r="K36" s="79">
        <f>G36-(H36+I36)</f>
        <v>833.53439999999989</v>
      </c>
      <c r="L36" s="80"/>
      <c r="M36" s="140"/>
    </row>
    <row r="37" spans="1:14">
      <c r="A37" s="12"/>
      <c r="J37" s="469"/>
      <c r="K37" s="469"/>
    </row>
    <row r="38" spans="1:14">
      <c r="A38" s="12"/>
    </row>
    <row r="39" spans="1:14">
      <c r="A39" s="12"/>
    </row>
    <row r="40" spans="1:14">
      <c r="A40" s="12"/>
      <c r="G40" s="428" t="str">
        <f>GİRİŞ!H5</f>
        <v>ORHAN KARAKAYA</v>
      </c>
      <c r="H40" s="428"/>
      <c r="I40" s="428"/>
      <c r="J40" s="428"/>
      <c r="K40" s="428"/>
    </row>
    <row r="41" spans="1:14">
      <c r="A41" s="12"/>
      <c r="G41" s="428" t="str">
        <f>GİRİŞ!M17</f>
        <v>MEVLÜT AYSUN ÖZER İLKOKULU</v>
      </c>
      <c r="H41" s="428"/>
      <c r="I41" s="428"/>
      <c r="J41" s="428"/>
      <c r="K41" s="428"/>
    </row>
    <row r="42" spans="1:14">
      <c r="A42" s="12"/>
      <c r="G42" s="428" t="s">
        <v>101</v>
      </c>
      <c r="H42" s="428"/>
      <c r="I42" s="428"/>
      <c r="J42" s="428"/>
      <c r="K42" s="428"/>
    </row>
    <row r="43" spans="1:14">
      <c r="A43" s="12"/>
    </row>
    <row r="44" spans="1:14">
      <c r="A44" s="12"/>
    </row>
    <row r="45" spans="1:14">
      <c r="A45" s="12"/>
    </row>
    <row r="46" spans="1:14">
      <c r="A46" s="12"/>
    </row>
    <row r="47" spans="1:14">
      <c r="A47" s="12"/>
    </row>
    <row r="48" spans="1:14">
      <c r="A48" s="12"/>
    </row>
    <row r="49" spans="1:5">
      <c r="A49" s="12"/>
    </row>
    <row r="50" spans="1:5">
      <c r="A50" s="12"/>
      <c r="D50" s="8" t="str">
        <f>GİRİŞ!E69</f>
        <v>SEÇ</v>
      </c>
    </row>
    <row r="51" spans="1:5">
      <c r="A51" s="12"/>
      <c r="D51" s="8" t="str">
        <f>GİRİŞ!E70</f>
        <v>1-A</v>
      </c>
      <c r="E51" s="8">
        <f>GİRİŞ!F70</f>
        <v>0</v>
      </c>
    </row>
    <row r="52" spans="1:5">
      <c r="D52" s="8" t="str">
        <f>GİRİŞ!E71</f>
        <v>1-B</v>
      </c>
      <c r="E52" s="8">
        <f>GİRİŞ!F71</f>
        <v>0</v>
      </c>
    </row>
    <row r="53" spans="1:5">
      <c r="D53" s="8" t="str">
        <f>GİRİŞ!E72</f>
        <v>1-C</v>
      </c>
      <c r="E53" s="8">
        <f>GİRİŞ!F72</f>
        <v>0</v>
      </c>
    </row>
    <row r="54" spans="1:5">
      <c r="D54" s="8" t="str">
        <f>GİRİŞ!E73</f>
        <v>1-D</v>
      </c>
      <c r="E54" s="8">
        <f>GİRİŞ!F73</f>
        <v>0</v>
      </c>
    </row>
    <row r="55" spans="1:5">
      <c r="D55" s="8" t="str">
        <f>GİRİŞ!E74</f>
        <v>1-E</v>
      </c>
      <c r="E55" s="8">
        <f>GİRİŞ!F74</f>
        <v>0</v>
      </c>
    </row>
    <row r="56" spans="1:5">
      <c r="D56" s="8" t="str">
        <f>GİRİŞ!E75</f>
        <v>1-F</v>
      </c>
      <c r="E56" s="8">
        <f>GİRİŞ!F75</f>
        <v>0</v>
      </c>
    </row>
    <row r="57" spans="1:5">
      <c r="D57" s="8" t="str">
        <f>GİRİŞ!E77</f>
        <v>2-A</v>
      </c>
      <c r="E57" s="8">
        <f>GİRİŞ!F77</f>
        <v>0</v>
      </c>
    </row>
    <row r="58" spans="1:5">
      <c r="D58" s="8" t="str">
        <f>GİRİŞ!E78</f>
        <v>2-B</v>
      </c>
      <c r="E58" s="8">
        <f>GİRİŞ!F78</f>
        <v>0</v>
      </c>
    </row>
    <row r="59" spans="1:5">
      <c r="D59" s="8" t="str">
        <f>GİRİŞ!E79</f>
        <v>2-C</v>
      </c>
      <c r="E59" s="8">
        <f>GİRİŞ!F79</f>
        <v>0</v>
      </c>
    </row>
    <row r="60" spans="1:5">
      <c r="D60" s="8" t="str">
        <f>GİRİŞ!E80</f>
        <v>2-D</v>
      </c>
      <c r="E60" s="8">
        <f>GİRİŞ!F80</f>
        <v>0</v>
      </c>
    </row>
    <row r="61" spans="1:5">
      <c r="D61" s="8" t="str">
        <f>GİRİŞ!E81</f>
        <v>2-E</v>
      </c>
      <c r="E61" s="8">
        <f>GİRİŞ!F81</f>
        <v>0</v>
      </c>
    </row>
    <row r="62" spans="1:5">
      <c r="D62" s="8" t="str">
        <f>GİRİŞ!E82</f>
        <v>2-F</v>
      </c>
      <c r="E62" s="8">
        <f>GİRİŞ!F82</f>
        <v>0</v>
      </c>
    </row>
    <row r="63" spans="1:5">
      <c r="D63" s="8" t="str">
        <f>GİRİŞ!E84</f>
        <v>3-A</v>
      </c>
      <c r="E63" s="8">
        <f>GİRİŞ!F84</f>
        <v>0</v>
      </c>
    </row>
    <row r="64" spans="1:5">
      <c r="D64" s="8" t="str">
        <f>GİRİŞ!E85</f>
        <v>3-B</v>
      </c>
      <c r="E64" s="8">
        <f>GİRİŞ!F85</f>
        <v>0</v>
      </c>
    </row>
    <row r="65" spans="4:5">
      <c r="D65" s="8" t="str">
        <f>GİRİŞ!E86</f>
        <v>3-C</v>
      </c>
      <c r="E65" s="8">
        <f>GİRİŞ!F86</f>
        <v>0</v>
      </c>
    </row>
    <row r="66" spans="4:5">
      <c r="D66" s="8" t="str">
        <f>GİRİŞ!E87</f>
        <v>3-D</v>
      </c>
      <c r="E66" s="8">
        <f>GİRİŞ!F87</f>
        <v>0</v>
      </c>
    </row>
    <row r="67" spans="4:5">
      <c r="D67" s="8" t="str">
        <f>GİRİŞ!E88</f>
        <v>3-E</v>
      </c>
      <c r="E67" s="8">
        <f>GİRİŞ!F88</f>
        <v>0</v>
      </c>
    </row>
    <row r="68" spans="4:5">
      <c r="D68" s="8" t="str">
        <f>GİRİŞ!E89</f>
        <v>3-F</v>
      </c>
      <c r="E68" s="8">
        <f>GİRİŞ!F89</f>
        <v>0</v>
      </c>
    </row>
    <row r="69" spans="4:5">
      <c r="D69" s="8" t="str">
        <f>GİRİŞ!E91</f>
        <v>4-A</v>
      </c>
      <c r="E69" s="8">
        <f>GİRİŞ!F91</f>
        <v>0</v>
      </c>
    </row>
    <row r="70" spans="4:5">
      <c r="D70" s="8" t="str">
        <f>GİRİŞ!E92</f>
        <v>4-B</v>
      </c>
      <c r="E70" s="8">
        <f>GİRİŞ!F92</f>
        <v>0</v>
      </c>
    </row>
    <row r="71" spans="4:5">
      <c r="D71" s="8" t="str">
        <f>GİRİŞ!E93</f>
        <v>4-C</v>
      </c>
      <c r="E71" s="8">
        <f>GİRİŞ!F93</f>
        <v>0</v>
      </c>
    </row>
    <row r="72" spans="4:5">
      <c r="D72" s="8" t="str">
        <f>GİRİŞ!E94</f>
        <v>4-D</v>
      </c>
      <c r="E72" s="8">
        <f>GİRİŞ!F94</f>
        <v>0</v>
      </c>
    </row>
    <row r="73" spans="4:5">
      <c r="D73" s="8" t="str">
        <f>GİRİŞ!E95</f>
        <v>4-E</v>
      </c>
      <c r="E73" s="8">
        <f>GİRİŞ!F95</f>
        <v>0</v>
      </c>
    </row>
    <row r="74" spans="4:5">
      <c r="D74" s="8" t="str">
        <f>GİRİŞ!E96</f>
        <v>4-F</v>
      </c>
      <c r="E74" s="8">
        <f>GİRİŞ!F96</f>
        <v>0</v>
      </c>
    </row>
    <row r="75" spans="4:5">
      <c r="D75" s="8" t="str">
        <f>GİRİŞ!E98</f>
        <v>5-A</v>
      </c>
      <c r="E75" s="8">
        <f>GİRİŞ!F98</f>
        <v>0</v>
      </c>
    </row>
    <row r="76" spans="4:5">
      <c r="D76" s="8" t="str">
        <f>GİRİŞ!E99</f>
        <v>5-B</v>
      </c>
      <c r="E76" s="8">
        <f>GİRİŞ!F99</f>
        <v>0</v>
      </c>
    </row>
    <row r="77" spans="4:5">
      <c r="D77" s="8" t="str">
        <f>GİRİŞ!E100</f>
        <v>5-C</v>
      </c>
      <c r="E77" s="8">
        <f>GİRİŞ!F100</f>
        <v>0</v>
      </c>
    </row>
    <row r="78" spans="4:5">
      <c r="D78" s="8" t="str">
        <f>GİRİŞ!E101</f>
        <v>5-D</v>
      </c>
      <c r="E78" s="8">
        <f>GİRİŞ!F101</f>
        <v>0</v>
      </c>
    </row>
    <row r="79" spans="4:5">
      <c r="D79" s="8" t="str">
        <f>GİRİŞ!E102</f>
        <v>5-E</v>
      </c>
      <c r="E79" s="8">
        <f>GİRİŞ!F102</f>
        <v>0</v>
      </c>
    </row>
    <row r="80" spans="4:5">
      <c r="D80" s="8" t="str">
        <f>GİRİŞ!E103</f>
        <v>5-F</v>
      </c>
      <c r="E80" s="8">
        <f>GİRİŞ!F103</f>
        <v>0</v>
      </c>
    </row>
    <row r="81" spans="4:5">
      <c r="D81" s="8" t="str">
        <f>GİRİŞ!E105</f>
        <v>6-A</v>
      </c>
      <c r="E81" s="8">
        <f>GİRİŞ!F105</f>
        <v>0</v>
      </c>
    </row>
    <row r="82" spans="4:5">
      <c r="D82" s="8" t="str">
        <f>GİRİŞ!E106</f>
        <v>6-B</v>
      </c>
      <c r="E82" s="8">
        <f>GİRİŞ!F106</f>
        <v>0</v>
      </c>
    </row>
    <row r="83" spans="4:5">
      <c r="D83" s="8" t="str">
        <f>GİRİŞ!E107</f>
        <v>6-C</v>
      </c>
      <c r="E83" s="8">
        <f>GİRİŞ!F107</f>
        <v>0</v>
      </c>
    </row>
    <row r="84" spans="4:5">
      <c r="D84" s="8" t="str">
        <f>GİRİŞ!E108</f>
        <v>6-D</v>
      </c>
      <c r="E84" s="8">
        <f>GİRİŞ!F108</f>
        <v>0</v>
      </c>
    </row>
    <row r="85" spans="4:5">
      <c r="D85" s="8" t="str">
        <f>GİRİŞ!E109</f>
        <v>6-E</v>
      </c>
      <c r="E85" s="8">
        <f>GİRİŞ!F109</f>
        <v>0</v>
      </c>
    </row>
    <row r="86" spans="4:5">
      <c r="D86" s="8" t="str">
        <f>GİRİŞ!E110</f>
        <v>6-F</v>
      </c>
      <c r="E86" s="8">
        <f>GİRİŞ!F110</f>
        <v>0</v>
      </c>
    </row>
    <row r="87" spans="4:5">
      <c r="D87" s="8" t="str">
        <f>GİRİŞ!E112</f>
        <v>7-A</v>
      </c>
      <c r="E87" s="8">
        <f>GİRİŞ!F112</f>
        <v>0</v>
      </c>
    </row>
    <row r="88" spans="4:5">
      <c r="D88" s="8" t="str">
        <f>GİRİŞ!E113</f>
        <v>7-B</v>
      </c>
      <c r="E88" s="8">
        <f>GİRİŞ!F113</f>
        <v>0</v>
      </c>
    </row>
    <row r="89" spans="4:5">
      <c r="D89" s="8" t="str">
        <f>GİRİŞ!E114</f>
        <v>7-C</v>
      </c>
      <c r="E89" s="8">
        <f>GİRİŞ!F114</f>
        <v>0</v>
      </c>
    </row>
    <row r="90" spans="4:5">
      <c r="D90" s="8" t="str">
        <f>GİRİŞ!E115</f>
        <v>7-D</v>
      </c>
      <c r="E90" s="8">
        <f>GİRİŞ!F115</f>
        <v>0</v>
      </c>
    </row>
    <row r="91" spans="4:5">
      <c r="D91" s="8" t="str">
        <f>GİRİŞ!E116</f>
        <v>7-E</v>
      </c>
      <c r="E91" s="8">
        <f>GİRİŞ!F116</f>
        <v>0</v>
      </c>
    </row>
    <row r="92" spans="4:5">
      <c r="D92" s="8" t="str">
        <f>GİRİŞ!E117</f>
        <v>7-F</v>
      </c>
      <c r="E92" s="8">
        <f>GİRİŞ!F117</f>
        <v>0</v>
      </c>
    </row>
    <row r="93" spans="4:5">
      <c r="D93" s="8" t="str">
        <f>GİRİŞ!E119</f>
        <v>8-A</v>
      </c>
      <c r="E93" s="8">
        <f>GİRİŞ!F119</f>
        <v>0</v>
      </c>
    </row>
    <row r="94" spans="4:5">
      <c r="D94" s="8" t="str">
        <f>GİRİŞ!E120</f>
        <v>8-B</v>
      </c>
      <c r="E94" s="8">
        <f>GİRİŞ!F120</f>
        <v>0</v>
      </c>
    </row>
    <row r="95" spans="4:5">
      <c r="D95" s="8" t="str">
        <f>GİRİŞ!E121</f>
        <v>8-C</v>
      </c>
      <c r="E95" s="8">
        <f>GİRİŞ!F121</f>
        <v>0</v>
      </c>
    </row>
    <row r="96" spans="4:5">
      <c r="D96" s="8" t="str">
        <f>GİRİŞ!E122</f>
        <v>8-D</v>
      </c>
      <c r="E96" s="8">
        <f>GİRİŞ!F122</f>
        <v>0</v>
      </c>
    </row>
    <row r="97" spans="4:5">
      <c r="D97" s="8" t="str">
        <f>GİRİŞ!E123</f>
        <v>8-E</v>
      </c>
      <c r="E97" s="8">
        <f>GİRİŞ!F123</f>
        <v>0</v>
      </c>
    </row>
    <row r="98" spans="4:5">
      <c r="D98" s="8" t="str">
        <f>GİRİŞ!E125</f>
        <v>8-G</v>
      </c>
      <c r="E98" s="8">
        <f>GİRİŞ!F125</f>
        <v>0</v>
      </c>
    </row>
  </sheetData>
  <sheetProtection sheet="1" objects="1" scenarios="1"/>
  <mergeCells count="40">
    <mergeCell ref="E1:F1"/>
    <mergeCell ref="E35:F35"/>
    <mergeCell ref="E14:F14"/>
    <mergeCell ref="E34:F34"/>
    <mergeCell ref="E6:F6"/>
    <mergeCell ref="E22:F22"/>
    <mergeCell ref="E2:F2"/>
    <mergeCell ref="E3:F3"/>
    <mergeCell ref="E4:F4"/>
    <mergeCell ref="E5:F5"/>
    <mergeCell ref="E15:F15"/>
    <mergeCell ref="E16:F16"/>
    <mergeCell ref="E7:F7"/>
    <mergeCell ref="E8:F8"/>
    <mergeCell ref="E13:F13"/>
    <mergeCell ref="E9:F9"/>
    <mergeCell ref="J37:K37"/>
    <mergeCell ref="G40:K40"/>
    <mergeCell ref="G41:K41"/>
    <mergeCell ref="G42:K42"/>
    <mergeCell ref="B36:F36"/>
    <mergeCell ref="E10:F10"/>
    <mergeCell ref="E11:F11"/>
    <mergeCell ref="E12:F12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31:F31"/>
    <mergeCell ref="E33:F33"/>
    <mergeCell ref="E27:F27"/>
    <mergeCell ref="E28:F28"/>
    <mergeCell ref="E29:F29"/>
    <mergeCell ref="E30:F30"/>
    <mergeCell ref="E32:F32"/>
  </mergeCells>
  <phoneticPr fontId="0" type="noConversion"/>
  <pageMargins left="0.37" right="0.23" top="0.84" bottom="0.63" header="0.25" footer="0.14000000000000001"/>
  <pageSetup paperSize="9" orientation="portrait" verticalDpi="0" r:id="rId1"/>
  <headerFooter alignWithMargins="0"/>
  <ignoredErrors>
    <ignoredError sqref="J2:K2 J3:K4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64"/>
  <sheetViews>
    <sheetView showGridLines="0" workbookViewId="0">
      <selection activeCell="D12" sqref="D12:E13"/>
    </sheetView>
  </sheetViews>
  <sheetFormatPr defaultRowHeight="12.75"/>
  <cols>
    <col min="1" max="1" width="3.140625" customWidth="1"/>
    <col min="2" max="2" width="4.42578125" customWidth="1"/>
    <col min="3" max="3" width="5.42578125" customWidth="1"/>
    <col min="4" max="4" width="1.42578125" customWidth="1"/>
    <col min="5" max="5" width="28" customWidth="1"/>
    <col min="6" max="29" width="2" customWidth="1"/>
  </cols>
  <sheetData>
    <row r="1" spans="1:29" ht="27.75" customHeight="1">
      <c r="A1" s="555" t="s">
        <v>204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</row>
    <row r="2" spans="1:29" ht="21" customHeight="1">
      <c r="A2" s="579" t="s">
        <v>205</v>
      </c>
      <c r="B2" s="580"/>
      <c r="C2" s="580"/>
      <c r="D2" s="581"/>
      <c r="E2" s="336" t="s">
        <v>113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577" t="s">
        <v>166</v>
      </c>
      <c r="S2" s="577"/>
      <c r="T2" s="577"/>
      <c r="U2" s="577"/>
      <c r="V2" s="577"/>
      <c r="W2" s="577"/>
      <c r="X2" s="577"/>
      <c r="Y2" s="578">
        <f>COUNTA(D6:D60)</f>
        <v>11</v>
      </c>
      <c r="Z2" s="577"/>
      <c r="AA2" s="577"/>
      <c r="AB2" s="244"/>
      <c r="AC2" s="245"/>
    </row>
    <row r="3" spans="1:29" ht="15" customHeight="1">
      <c r="A3" s="570" t="s">
        <v>167</v>
      </c>
      <c r="B3" s="571"/>
      <c r="C3" s="571"/>
      <c r="D3" s="571"/>
      <c r="E3" s="572"/>
      <c r="F3" s="554" t="s">
        <v>168</v>
      </c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</row>
    <row r="4" spans="1:29" ht="15" customHeight="1">
      <c r="A4" s="573"/>
      <c r="B4" s="574"/>
      <c r="C4" s="574"/>
      <c r="D4" s="574"/>
      <c r="E4" s="575"/>
      <c r="F4" s="568">
        <v>1</v>
      </c>
      <c r="G4" s="569"/>
      <c r="H4" s="568">
        <v>2</v>
      </c>
      <c r="I4" s="569"/>
      <c r="J4" s="568">
        <v>3</v>
      </c>
      <c r="K4" s="569"/>
      <c r="L4" s="568">
        <v>4</v>
      </c>
      <c r="M4" s="569"/>
      <c r="N4" s="568">
        <v>5</v>
      </c>
      <c r="O4" s="569"/>
      <c r="P4" s="568">
        <v>6</v>
      </c>
      <c r="Q4" s="569"/>
      <c r="R4" s="568">
        <v>7</v>
      </c>
      <c r="S4" s="569"/>
      <c r="T4" s="568">
        <v>8</v>
      </c>
      <c r="U4" s="569"/>
      <c r="V4" s="568">
        <v>9</v>
      </c>
      <c r="W4" s="569"/>
      <c r="X4" s="568">
        <v>10</v>
      </c>
      <c r="Y4" s="569"/>
      <c r="Z4" s="568">
        <v>11</v>
      </c>
      <c r="AA4" s="569"/>
      <c r="AB4" s="568">
        <v>12</v>
      </c>
      <c r="AC4" s="569"/>
    </row>
    <row r="5" spans="1:29" ht="58.5" customHeight="1">
      <c r="A5" s="230" t="s">
        <v>169</v>
      </c>
      <c r="B5" s="231" t="s">
        <v>51</v>
      </c>
      <c r="C5" s="232" t="s">
        <v>12</v>
      </c>
      <c r="D5" s="556" t="s">
        <v>8</v>
      </c>
      <c r="E5" s="557"/>
      <c r="F5" s="558">
        <v>40475</v>
      </c>
      <c r="G5" s="559"/>
      <c r="H5" s="558">
        <v>40481</v>
      </c>
      <c r="I5" s="559"/>
      <c r="J5" s="558">
        <v>40488</v>
      </c>
      <c r="K5" s="559"/>
      <c r="L5" s="558">
        <v>40509</v>
      </c>
      <c r="M5" s="559"/>
      <c r="N5" s="558">
        <v>40516</v>
      </c>
      <c r="O5" s="559"/>
      <c r="P5" s="558">
        <v>40523</v>
      </c>
      <c r="Q5" s="559"/>
      <c r="R5" s="558">
        <v>40530</v>
      </c>
      <c r="S5" s="559"/>
      <c r="T5" s="558">
        <v>40537</v>
      </c>
      <c r="U5" s="559"/>
      <c r="V5" s="558">
        <v>40544</v>
      </c>
      <c r="W5" s="559"/>
      <c r="X5" s="558">
        <v>40551</v>
      </c>
      <c r="Y5" s="559"/>
      <c r="Z5" s="558"/>
      <c r="AA5" s="559"/>
      <c r="AB5" s="558"/>
      <c r="AC5" s="559"/>
    </row>
    <row r="6" spans="1:29" ht="9.75" customHeight="1">
      <c r="A6" s="560">
        <v>1</v>
      </c>
      <c r="B6" s="561" t="s">
        <v>73</v>
      </c>
      <c r="C6" s="561">
        <v>104</v>
      </c>
      <c r="D6" s="564" t="s">
        <v>121</v>
      </c>
      <c r="E6" s="565"/>
      <c r="F6" s="326"/>
      <c r="G6" s="327"/>
      <c r="H6" s="326"/>
      <c r="I6" s="327"/>
      <c r="J6" s="326"/>
      <c r="K6" s="327"/>
      <c r="L6" s="326"/>
      <c r="M6" s="327"/>
      <c r="N6" s="326"/>
      <c r="O6" s="327"/>
      <c r="P6" s="326"/>
      <c r="Q6" s="327"/>
      <c r="R6" s="326"/>
      <c r="S6" s="327"/>
      <c r="T6" s="326"/>
      <c r="U6" s="327"/>
      <c r="V6" s="326"/>
      <c r="W6" s="327"/>
      <c r="X6" s="326"/>
      <c r="Y6" s="327"/>
      <c r="Z6" s="326"/>
      <c r="AA6" s="327"/>
      <c r="AB6" s="326"/>
      <c r="AC6" s="327"/>
    </row>
    <row r="7" spans="1:29" ht="9.75" customHeight="1">
      <c r="A7" s="560"/>
      <c r="B7" s="561"/>
      <c r="C7" s="561"/>
      <c r="D7" s="566"/>
      <c r="E7" s="567"/>
      <c r="F7" s="328"/>
      <c r="G7" s="329"/>
      <c r="H7" s="328"/>
      <c r="I7" s="329"/>
      <c r="J7" s="328"/>
      <c r="K7" s="329"/>
      <c r="L7" s="328"/>
      <c r="M7" s="329"/>
      <c r="N7" s="328"/>
      <c r="O7" s="329"/>
      <c r="P7" s="328"/>
      <c r="Q7" s="329"/>
      <c r="R7" s="328"/>
      <c r="S7" s="329"/>
      <c r="T7" s="328"/>
      <c r="U7" s="329"/>
      <c r="V7" s="328"/>
      <c r="W7" s="329"/>
      <c r="X7" s="328"/>
      <c r="Y7" s="329"/>
      <c r="Z7" s="328"/>
      <c r="AA7" s="329"/>
      <c r="AB7" s="328"/>
      <c r="AC7" s="329"/>
    </row>
    <row r="8" spans="1:29" ht="9.75" customHeight="1">
      <c r="A8" s="560">
        <v>2</v>
      </c>
      <c r="B8" s="561" t="s">
        <v>73</v>
      </c>
      <c r="C8" s="561" t="s">
        <v>194</v>
      </c>
      <c r="D8" s="564" t="s">
        <v>188</v>
      </c>
      <c r="E8" s="565"/>
      <c r="F8" s="326"/>
      <c r="G8" s="327"/>
      <c r="H8" s="326"/>
      <c r="I8" s="327"/>
      <c r="J8" s="326"/>
      <c r="K8" s="327"/>
      <c r="L8" s="326"/>
      <c r="M8" s="327"/>
      <c r="N8" s="326"/>
      <c r="O8" s="327"/>
      <c r="P8" s="326"/>
      <c r="Q8" s="327"/>
      <c r="R8" s="326"/>
      <c r="S8" s="327"/>
      <c r="T8" s="326"/>
      <c r="U8" s="327"/>
      <c r="V8" s="326"/>
      <c r="W8" s="327"/>
      <c r="X8" s="326"/>
      <c r="Y8" s="327"/>
      <c r="Z8" s="326"/>
      <c r="AA8" s="327"/>
      <c r="AB8" s="326"/>
      <c r="AC8" s="327"/>
    </row>
    <row r="9" spans="1:29" ht="9.75" customHeight="1">
      <c r="A9" s="560"/>
      <c r="B9" s="561"/>
      <c r="C9" s="561"/>
      <c r="D9" s="566"/>
      <c r="E9" s="567"/>
      <c r="F9" s="328"/>
      <c r="G9" s="329"/>
      <c r="H9" s="328"/>
      <c r="I9" s="329"/>
      <c r="J9" s="328"/>
      <c r="K9" s="329"/>
      <c r="L9" s="328"/>
      <c r="M9" s="329"/>
      <c r="N9" s="328"/>
      <c r="O9" s="329"/>
      <c r="P9" s="328"/>
      <c r="Q9" s="329"/>
      <c r="R9" s="328"/>
      <c r="S9" s="329"/>
      <c r="T9" s="328"/>
      <c r="U9" s="329"/>
      <c r="V9" s="328"/>
      <c r="W9" s="329"/>
      <c r="X9" s="328"/>
      <c r="Y9" s="329"/>
      <c r="Z9" s="328"/>
      <c r="AA9" s="329"/>
      <c r="AB9" s="328"/>
      <c r="AC9" s="329"/>
    </row>
    <row r="10" spans="1:29" ht="9.75" customHeight="1">
      <c r="A10" s="560">
        <v>3</v>
      </c>
      <c r="B10" s="561" t="s">
        <v>73</v>
      </c>
      <c r="C10" s="561" t="s">
        <v>195</v>
      </c>
      <c r="D10" s="564" t="s">
        <v>158</v>
      </c>
      <c r="E10" s="565"/>
      <c r="F10" s="326"/>
      <c r="G10" s="327"/>
      <c r="H10" s="326"/>
      <c r="I10" s="327"/>
      <c r="J10" s="326"/>
      <c r="K10" s="327"/>
      <c r="L10" s="326"/>
      <c r="M10" s="327"/>
      <c r="N10" s="326"/>
      <c r="O10" s="327"/>
      <c r="P10" s="326"/>
      <c r="Q10" s="327"/>
      <c r="R10" s="326"/>
      <c r="S10" s="327"/>
      <c r="T10" s="326"/>
      <c r="U10" s="327"/>
      <c r="V10" s="326"/>
      <c r="W10" s="327"/>
      <c r="X10" s="326"/>
      <c r="Y10" s="327"/>
      <c r="Z10" s="326"/>
      <c r="AA10" s="327"/>
      <c r="AB10" s="326"/>
      <c r="AC10" s="327"/>
    </row>
    <row r="11" spans="1:29" ht="9.75" customHeight="1">
      <c r="A11" s="560"/>
      <c r="B11" s="561"/>
      <c r="C11" s="561"/>
      <c r="D11" s="566"/>
      <c r="E11" s="567"/>
      <c r="F11" s="328"/>
      <c r="G11" s="329"/>
      <c r="H11" s="328"/>
      <c r="I11" s="329"/>
      <c r="J11" s="328"/>
      <c r="K11" s="329"/>
      <c r="L11" s="328"/>
      <c r="M11" s="329"/>
      <c r="N11" s="328"/>
      <c r="O11" s="329"/>
      <c r="P11" s="328"/>
      <c r="Q11" s="329"/>
      <c r="R11" s="328"/>
      <c r="S11" s="329"/>
      <c r="T11" s="328"/>
      <c r="U11" s="329"/>
      <c r="V11" s="328"/>
      <c r="W11" s="329"/>
      <c r="X11" s="328"/>
      <c r="Y11" s="329"/>
      <c r="Z11" s="328"/>
      <c r="AA11" s="329"/>
      <c r="AB11" s="328"/>
      <c r="AC11" s="329"/>
    </row>
    <row r="12" spans="1:29" ht="9.75" customHeight="1">
      <c r="A12" s="560">
        <v>4</v>
      </c>
      <c r="B12" s="561" t="s">
        <v>73</v>
      </c>
      <c r="C12" s="561" t="s">
        <v>196</v>
      </c>
      <c r="D12" s="564" t="s">
        <v>159</v>
      </c>
      <c r="E12" s="565"/>
      <c r="F12" s="326"/>
      <c r="G12" s="327"/>
      <c r="H12" s="326"/>
      <c r="I12" s="327"/>
      <c r="J12" s="326"/>
      <c r="K12" s="327"/>
      <c r="L12" s="326"/>
      <c r="M12" s="327"/>
      <c r="N12" s="326"/>
      <c r="O12" s="327"/>
      <c r="P12" s="326"/>
      <c r="Q12" s="327"/>
      <c r="R12" s="326"/>
      <c r="S12" s="327"/>
      <c r="T12" s="326"/>
      <c r="U12" s="327"/>
      <c r="V12" s="326"/>
      <c r="W12" s="327"/>
      <c r="X12" s="326"/>
      <c r="Y12" s="327"/>
      <c r="Z12" s="326"/>
      <c r="AA12" s="327"/>
      <c r="AB12" s="326"/>
      <c r="AC12" s="327"/>
    </row>
    <row r="13" spans="1:29" ht="9.75" customHeight="1">
      <c r="A13" s="560"/>
      <c r="B13" s="561"/>
      <c r="C13" s="561"/>
      <c r="D13" s="566"/>
      <c r="E13" s="567"/>
      <c r="F13" s="328"/>
      <c r="G13" s="329"/>
      <c r="H13" s="328"/>
      <c r="I13" s="329"/>
      <c r="J13" s="328"/>
      <c r="K13" s="329"/>
      <c r="L13" s="328"/>
      <c r="M13" s="329"/>
      <c r="N13" s="330"/>
      <c r="O13" s="329"/>
      <c r="P13" s="328"/>
      <c r="Q13" s="329"/>
      <c r="R13" s="328"/>
      <c r="S13" s="329"/>
      <c r="T13" s="328"/>
      <c r="U13" s="329"/>
      <c r="V13" s="328"/>
      <c r="W13" s="329"/>
      <c r="X13" s="328"/>
      <c r="Y13" s="329"/>
      <c r="Z13" s="328"/>
      <c r="AA13" s="329"/>
      <c r="AB13" s="328"/>
      <c r="AC13" s="329"/>
    </row>
    <row r="14" spans="1:29" ht="9.75" customHeight="1">
      <c r="A14" s="560">
        <v>5</v>
      </c>
      <c r="B14" s="561" t="s">
        <v>73</v>
      </c>
      <c r="C14" s="562" t="s">
        <v>197</v>
      </c>
      <c r="D14" s="564" t="s">
        <v>122</v>
      </c>
      <c r="E14" s="565"/>
      <c r="F14" s="326"/>
      <c r="G14" s="327"/>
      <c r="H14" s="326"/>
      <c r="I14" s="327"/>
      <c r="J14" s="326"/>
      <c r="K14" s="327"/>
      <c r="L14" s="326"/>
      <c r="M14" s="327"/>
      <c r="N14" s="326"/>
      <c r="O14" s="327"/>
      <c r="P14" s="326"/>
      <c r="Q14" s="327"/>
      <c r="R14" s="326"/>
      <c r="S14" s="327"/>
      <c r="T14" s="326"/>
      <c r="U14" s="327"/>
      <c r="V14" s="326"/>
      <c r="W14" s="327"/>
      <c r="X14" s="326"/>
      <c r="Y14" s="327"/>
      <c r="Z14" s="326"/>
      <c r="AA14" s="327"/>
      <c r="AB14" s="326"/>
      <c r="AC14" s="327"/>
    </row>
    <row r="15" spans="1:29" ht="9.75" customHeight="1">
      <c r="A15" s="560"/>
      <c r="B15" s="561"/>
      <c r="C15" s="563"/>
      <c r="D15" s="566"/>
      <c r="E15" s="567"/>
      <c r="F15" s="328"/>
      <c r="G15" s="329"/>
      <c r="H15" s="328"/>
      <c r="I15" s="329"/>
      <c r="J15" s="330"/>
      <c r="K15" s="329"/>
      <c r="L15" s="328"/>
      <c r="M15" s="329"/>
      <c r="N15" s="328"/>
      <c r="O15" s="329"/>
      <c r="P15" s="328"/>
      <c r="Q15" s="329"/>
      <c r="R15" s="328"/>
      <c r="S15" s="329"/>
      <c r="T15" s="328"/>
      <c r="U15" s="329"/>
      <c r="V15" s="328"/>
      <c r="W15" s="329"/>
      <c r="X15" s="328"/>
      <c r="Y15" s="329"/>
      <c r="Z15" s="328"/>
      <c r="AA15" s="329"/>
      <c r="AB15" s="328"/>
      <c r="AC15" s="329"/>
    </row>
    <row r="16" spans="1:29" ht="9.75" customHeight="1">
      <c r="A16" s="560">
        <v>6</v>
      </c>
      <c r="B16" s="561" t="s">
        <v>73</v>
      </c>
      <c r="C16" s="561" t="s">
        <v>198</v>
      </c>
      <c r="D16" s="564" t="s">
        <v>123</v>
      </c>
      <c r="E16" s="565"/>
      <c r="F16" s="326"/>
      <c r="G16" s="327"/>
      <c r="H16" s="326"/>
      <c r="I16" s="327"/>
      <c r="J16" s="326"/>
      <c r="K16" s="327"/>
      <c r="L16" s="326"/>
      <c r="M16" s="327"/>
      <c r="N16" s="326"/>
      <c r="O16" s="327"/>
      <c r="P16" s="326"/>
      <c r="Q16" s="327"/>
      <c r="R16" s="326"/>
      <c r="S16" s="327"/>
      <c r="T16" s="326"/>
      <c r="U16" s="327"/>
      <c r="V16" s="326"/>
      <c r="W16" s="327"/>
      <c r="X16" s="326"/>
      <c r="Y16" s="327"/>
      <c r="Z16" s="326"/>
      <c r="AA16" s="327"/>
      <c r="AB16" s="326"/>
      <c r="AC16" s="327"/>
    </row>
    <row r="17" spans="1:29" ht="9.75" customHeight="1">
      <c r="A17" s="560"/>
      <c r="B17" s="561"/>
      <c r="C17" s="561"/>
      <c r="D17" s="566"/>
      <c r="E17" s="567"/>
      <c r="F17" s="328"/>
      <c r="G17" s="329"/>
      <c r="H17" s="328"/>
      <c r="I17" s="329"/>
      <c r="J17" s="328"/>
      <c r="K17" s="329"/>
      <c r="L17" s="328"/>
      <c r="M17" s="329"/>
      <c r="N17" s="328"/>
      <c r="O17" s="329"/>
      <c r="P17" s="331"/>
      <c r="Q17" s="329"/>
      <c r="R17" s="331"/>
      <c r="S17" s="329"/>
      <c r="T17" s="331"/>
      <c r="U17" s="329"/>
      <c r="V17" s="331"/>
      <c r="W17" s="329"/>
      <c r="X17" s="331"/>
      <c r="Y17" s="329"/>
      <c r="Z17" s="331"/>
      <c r="AA17" s="329"/>
      <c r="AB17" s="331"/>
      <c r="AC17" s="329"/>
    </row>
    <row r="18" spans="1:29" ht="9.75" customHeight="1">
      <c r="A18" s="560">
        <v>7</v>
      </c>
      <c r="B18" s="561" t="s">
        <v>73</v>
      </c>
      <c r="C18" s="561" t="s">
        <v>199</v>
      </c>
      <c r="D18" s="564" t="s">
        <v>189</v>
      </c>
      <c r="E18" s="565"/>
      <c r="F18" s="326"/>
      <c r="G18" s="327"/>
      <c r="H18" s="326"/>
      <c r="I18" s="327"/>
      <c r="J18" s="326"/>
      <c r="K18" s="327"/>
      <c r="L18" s="326"/>
      <c r="M18" s="327"/>
      <c r="N18" s="326"/>
      <c r="O18" s="327"/>
      <c r="P18" s="326"/>
      <c r="Q18" s="327"/>
      <c r="R18" s="326"/>
      <c r="S18" s="327"/>
      <c r="T18" s="326"/>
      <c r="U18" s="327"/>
      <c r="V18" s="326"/>
      <c r="W18" s="327"/>
      <c r="X18" s="326"/>
      <c r="Y18" s="327"/>
      <c r="Z18" s="326"/>
      <c r="AA18" s="327"/>
      <c r="AB18" s="326"/>
      <c r="AC18" s="327"/>
    </row>
    <row r="19" spans="1:29" ht="9.75" customHeight="1">
      <c r="A19" s="560"/>
      <c r="B19" s="561"/>
      <c r="C19" s="561"/>
      <c r="D19" s="566"/>
      <c r="E19" s="567"/>
      <c r="F19" s="328"/>
      <c r="G19" s="329"/>
      <c r="H19" s="328"/>
      <c r="I19" s="329"/>
      <c r="J19" s="328"/>
      <c r="K19" s="329"/>
      <c r="L19" s="328"/>
      <c r="M19" s="329"/>
      <c r="N19" s="328"/>
      <c r="O19" s="332"/>
      <c r="P19" s="328"/>
      <c r="Q19" s="329"/>
      <c r="R19" s="328"/>
      <c r="S19" s="329"/>
      <c r="T19" s="328"/>
      <c r="U19" s="329"/>
      <c r="V19" s="328"/>
      <c r="W19" s="329"/>
      <c r="X19" s="328"/>
      <c r="Y19" s="329"/>
      <c r="Z19" s="328"/>
      <c r="AA19" s="329"/>
      <c r="AB19" s="328"/>
      <c r="AC19" s="329"/>
    </row>
    <row r="20" spans="1:29" ht="9.75" customHeight="1">
      <c r="A20" s="560">
        <v>8</v>
      </c>
      <c r="B20" s="561" t="s">
        <v>73</v>
      </c>
      <c r="C20" s="561" t="s">
        <v>200</v>
      </c>
      <c r="D20" s="564" t="s">
        <v>190</v>
      </c>
      <c r="E20" s="565"/>
      <c r="F20" s="326"/>
      <c r="G20" s="327"/>
      <c r="H20" s="326"/>
      <c r="I20" s="327"/>
      <c r="J20" s="326"/>
      <c r="K20" s="327"/>
      <c r="L20" s="326"/>
      <c r="M20" s="327"/>
      <c r="N20" s="326"/>
      <c r="O20" s="333"/>
      <c r="P20" s="326"/>
      <c r="Q20" s="327"/>
      <c r="R20" s="326"/>
      <c r="S20" s="327"/>
      <c r="T20" s="326"/>
      <c r="U20" s="327"/>
      <c r="V20" s="326"/>
      <c r="W20" s="327"/>
      <c r="X20" s="326"/>
      <c r="Y20" s="327"/>
      <c r="Z20" s="326"/>
      <c r="AA20" s="327"/>
      <c r="AB20" s="326"/>
      <c r="AC20" s="327"/>
    </row>
    <row r="21" spans="1:29" ht="9.75" customHeight="1">
      <c r="A21" s="560"/>
      <c r="B21" s="561"/>
      <c r="C21" s="561"/>
      <c r="D21" s="566"/>
      <c r="E21" s="567"/>
      <c r="F21" s="328"/>
      <c r="G21" s="329"/>
      <c r="H21" s="328"/>
      <c r="I21" s="329"/>
      <c r="J21" s="328"/>
      <c r="K21" s="329"/>
      <c r="L21" s="328"/>
      <c r="M21" s="329"/>
      <c r="N21" s="328"/>
      <c r="O21" s="329"/>
      <c r="P21" s="328"/>
      <c r="Q21" s="329"/>
      <c r="R21" s="328"/>
      <c r="S21" s="329"/>
      <c r="T21" s="328"/>
      <c r="U21" s="329"/>
      <c r="V21" s="328"/>
      <c r="W21" s="329"/>
      <c r="X21" s="328"/>
      <c r="Y21" s="329"/>
      <c r="Z21" s="328"/>
      <c r="AA21" s="329"/>
      <c r="AB21" s="328"/>
      <c r="AC21" s="329"/>
    </row>
    <row r="22" spans="1:29" ht="9.75" customHeight="1">
      <c r="A22" s="560">
        <v>9</v>
      </c>
      <c r="B22" s="561" t="s">
        <v>73</v>
      </c>
      <c r="C22" s="561" t="s">
        <v>201</v>
      </c>
      <c r="D22" s="564" t="s">
        <v>191</v>
      </c>
      <c r="E22" s="565"/>
      <c r="F22" s="326"/>
      <c r="G22" s="327"/>
      <c r="H22" s="326"/>
      <c r="I22" s="327"/>
      <c r="J22" s="326"/>
      <c r="K22" s="327"/>
      <c r="L22" s="326"/>
      <c r="M22" s="327"/>
      <c r="N22" s="326"/>
      <c r="O22" s="327"/>
      <c r="P22" s="326"/>
      <c r="Q22" s="327"/>
      <c r="R22" s="326"/>
      <c r="S22" s="327"/>
      <c r="T22" s="326"/>
      <c r="U22" s="327"/>
      <c r="V22" s="326"/>
      <c r="W22" s="327"/>
      <c r="X22" s="326"/>
      <c r="Y22" s="327"/>
      <c r="Z22" s="326"/>
      <c r="AA22" s="327"/>
      <c r="AB22" s="326"/>
      <c r="AC22" s="327"/>
    </row>
    <row r="23" spans="1:29" ht="9.75" customHeight="1">
      <c r="A23" s="560"/>
      <c r="B23" s="561"/>
      <c r="C23" s="561"/>
      <c r="D23" s="566"/>
      <c r="E23" s="567"/>
      <c r="F23" s="328"/>
      <c r="G23" s="329"/>
      <c r="H23" s="328"/>
      <c r="I23" s="329"/>
      <c r="J23" s="328"/>
      <c r="K23" s="329"/>
      <c r="L23" s="328"/>
      <c r="M23" s="329"/>
      <c r="N23" s="328"/>
      <c r="O23" s="329"/>
      <c r="P23" s="328"/>
      <c r="Q23" s="329"/>
      <c r="R23" s="328"/>
      <c r="S23" s="329"/>
      <c r="T23" s="328"/>
      <c r="U23" s="329"/>
      <c r="V23" s="328"/>
      <c r="W23" s="329"/>
      <c r="X23" s="328"/>
      <c r="Y23" s="329"/>
      <c r="Z23" s="328"/>
      <c r="AA23" s="329"/>
      <c r="AB23" s="328"/>
      <c r="AC23" s="329"/>
    </row>
    <row r="24" spans="1:29" ht="9.75" customHeight="1">
      <c r="A24" s="560">
        <v>10</v>
      </c>
      <c r="B24" s="561" t="s">
        <v>73</v>
      </c>
      <c r="C24" s="561" t="s">
        <v>202</v>
      </c>
      <c r="D24" s="564" t="s">
        <v>192</v>
      </c>
      <c r="E24" s="565"/>
      <c r="F24" s="326"/>
      <c r="G24" s="327"/>
      <c r="H24" s="326"/>
      <c r="I24" s="327"/>
      <c r="J24" s="326"/>
      <c r="K24" s="327"/>
      <c r="L24" s="326"/>
      <c r="M24" s="327"/>
      <c r="N24" s="326"/>
      <c r="O24" s="327"/>
      <c r="P24" s="326"/>
      <c r="Q24" s="327"/>
      <c r="R24" s="326"/>
      <c r="S24" s="327"/>
      <c r="T24" s="326"/>
      <c r="U24" s="327"/>
      <c r="V24" s="326"/>
      <c r="W24" s="327"/>
      <c r="X24" s="326"/>
      <c r="Y24" s="327"/>
      <c r="Z24" s="326"/>
      <c r="AA24" s="327"/>
      <c r="AB24" s="326"/>
      <c r="AC24" s="327"/>
    </row>
    <row r="25" spans="1:29" ht="9.75" customHeight="1">
      <c r="A25" s="560"/>
      <c r="B25" s="561"/>
      <c r="C25" s="561"/>
      <c r="D25" s="566"/>
      <c r="E25" s="567"/>
      <c r="F25" s="328"/>
      <c r="G25" s="329"/>
      <c r="H25" s="328"/>
      <c r="I25" s="329"/>
      <c r="J25" s="328"/>
      <c r="K25" s="329"/>
      <c r="L25" s="328"/>
      <c r="M25" s="329"/>
      <c r="N25" s="328"/>
      <c r="O25" s="329"/>
      <c r="P25" s="328"/>
      <c r="Q25" s="329"/>
      <c r="R25" s="328"/>
      <c r="S25" s="329"/>
      <c r="T25" s="328"/>
      <c r="U25" s="329"/>
      <c r="V25" s="328"/>
      <c r="W25" s="329"/>
      <c r="X25" s="328"/>
      <c r="Y25" s="329"/>
      <c r="Z25" s="328"/>
      <c r="AA25" s="329"/>
      <c r="AB25" s="328"/>
      <c r="AC25" s="329"/>
    </row>
    <row r="26" spans="1:29" ht="9.75" customHeight="1">
      <c r="A26" s="560">
        <v>11</v>
      </c>
      <c r="B26" s="561" t="s">
        <v>73</v>
      </c>
      <c r="C26" s="561" t="s">
        <v>203</v>
      </c>
      <c r="D26" s="564" t="s">
        <v>193</v>
      </c>
      <c r="E26" s="565"/>
      <c r="F26" s="326"/>
      <c r="G26" s="327"/>
      <c r="H26" s="326"/>
      <c r="I26" s="327"/>
      <c r="J26" s="326"/>
      <c r="K26" s="327"/>
      <c r="L26" s="326"/>
      <c r="M26" s="327"/>
      <c r="N26" s="326"/>
      <c r="O26" s="327"/>
      <c r="P26" s="326"/>
      <c r="Q26" s="327"/>
      <c r="R26" s="326"/>
      <c r="S26" s="327"/>
      <c r="T26" s="326"/>
      <c r="U26" s="327"/>
      <c r="V26" s="326"/>
      <c r="W26" s="327"/>
      <c r="X26" s="326"/>
      <c r="Y26" s="327"/>
      <c r="Z26" s="326"/>
      <c r="AA26" s="327"/>
      <c r="AB26" s="326"/>
      <c r="AC26" s="327"/>
    </row>
    <row r="27" spans="1:29" ht="9.75" customHeight="1">
      <c r="A27" s="560"/>
      <c r="B27" s="561"/>
      <c r="C27" s="561"/>
      <c r="D27" s="566"/>
      <c r="E27" s="567"/>
      <c r="F27" s="328"/>
      <c r="G27" s="329"/>
      <c r="H27" s="328"/>
      <c r="I27" s="329"/>
      <c r="J27" s="328"/>
      <c r="K27" s="329"/>
      <c r="L27" s="328"/>
      <c r="M27" s="329"/>
      <c r="N27" s="328"/>
      <c r="O27" s="329"/>
      <c r="P27" s="328"/>
      <c r="Q27" s="329"/>
      <c r="R27" s="328"/>
      <c r="S27" s="329"/>
      <c r="T27" s="328"/>
      <c r="U27" s="329"/>
      <c r="V27" s="328"/>
      <c r="W27" s="329"/>
      <c r="X27" s="328"/>
      <c r="Y27" s="329"/>
      <c r="Z27" s="328"/>
      <c r="AA27" s="329"/>
      <c r="AB27" s="328"/>
      <c r="AC27" s="329"/>
    </row>
    <row r="28" spans="1:29" ht="9.75" customHeight="1">
      <c r="A28" s="560">
        <v>12</v>
      </c>
      <c r="B28" s="562"/>
      <c r="C28" s="561"/>
      <c r="D28" s="564"/>
      <c r="E28" s="565"/>
      <c r="F28" s="326"/>
      <c r="G28" s="327"/>
      <c r="H28" s="326"/>
      <c r="I28" s="327"/>
      <c r="J28" s="326"/>
      <c r="K28" s="327"/>
      <c r="L28" s="326"/>
      <c r="M28" s="327"/>
      <c r="N28" s="326"/>
      <c r="O28" s="327"/>
      <c r="P28" s="326"/>
      <c r="Q28" s="327"/>
      <c r="R28" s="326"/>
      <c r="S28" s="327"/>
      <c r="T28" s="326"/>
      <c r="U28" s="327"/>
      <c r="V28" s="326"/>
      <c r="W28" s="327"/>
      <c r="X28" s="326"/>
      <c r="Y28" s="327"/>
      <c r="Z28" s="326"/>
      <c r="AA28" s="327"/>
      <c r="AB28" s="326"/>
      <c r="AC28" s="327"/>
    </row>
    <row r="29" spans="1:29" ht="9.75" customHeight="1">
      <c r="A29" s="560"/>
      <c r="B29" s="563"/>
      <c r="C29" s="561"/>
      <c r="D29" s="566"/>
      <c r="E29" s="567"/>
      <c r="F29" s="328"/>
      <c r="G29" s="329"/>
      <c r="H29" s="328"/>
      <c r="I29" s="329"/>
      <c r="J29" s="328"/>
      <c r="K29" s="329"/>
      <c r="L29" s="328"/>
      <c r="M29" s="329"/>
      <c r="N29" s="328"/>
      <c r="O29" s="329"/>
      <c r="P29" s="328"/>
      <c r="Q29" s="329"/>
      <c r="R29" s="328"/>
      <c r="S29" s="329"/>
      <c r="T29" s="328"/>
      <c r="U29" s="329"/>
      <c r="V29" s="328"/>
      <c r="W29" s="329"/>
      <c r="X29" s="328"/>
      <c r="Y29" s="329"/>
      <c r="Z29" s="328"/>
      <c r="AA29" s="329"/>
      <c r="AB29" s="328"/>
      <c r="AC29" s="329"/>
    </row>
    <row r="30" spans="1:29" ht="9.75" customHeight="1">
      <c r="A30" s="560">
        <v>13</v>
      </c>
      <c r="B30" s="562"/>
      <c r="C30" s="561"/>
      <c r="D30" s="564"/>
      <c r="E30" s="565"/>
      <c r="F30" s="326"/>
      <c r="G30" s="327"/>
      <c r="H30" s="326"/>
      <c r="I30" s="327"/>
      <c r="J30" s="326"/>
      <c r="K30" s="327"/>
      <c r="L30" s="326"/>
      <c r="M30" s="327"/>
      <c r="N30" s="326"/>
      <c r="O30" s="327"/>
      <c r="P30" s="326"/>
      <c r="Q30" s="327"/>
      <c r="R30" s="326"/>
      <c r="S30" s="327"/>
      <c r="T30" s="326"/>
      <c r="U30" s="327"/>
      <c r="V30" s="326"/>
      <c r="W30" s="327"/>
      <c r="X30" s="326"/>
      <c r="Y30" s="327"/>
      <c r="Z30" s="326"/>
      <c r="AA30" s="327"/>
      <c r="AB30" s="326"/>
      <c r="AC30" s="327"/>
    </row>
    <row r="31" spans="1:29" ht="9.75" customHeight="1">
      <c r="A31" s="560"/>
      <c r="B31" s="563"/>
      <c r="C31" s="561"/>
      <c r="D31" s="566"/>
      <c r="E31" s="567"/>
      <c r="F31" s="328"/>
      <c r="G31" s="329"/>
      <c r="H31" s="328"/>
      <c r="I31" s="329"/>
      <c r="J31" s="328"/>
      <c r="K31" s="329"/>
      <c r="L31" s="328"/>
      <c r="M31" s="329"/>
      <c r="N31" s="328"/>
      <c r="O31" s="329"/>
      <c r="P31" s="328"/>
      <c r="Q31" s="329"/>
      <c r="R31" s="328"/>
      <c r="S31" s="329"/>
      <c r="T31" s="328"/>
      <c r="U31" s="329"/>
      <c r="V31" s="328"/>
      <c r="W31" s="329"/>
      <c r="X31" s="328"/>
      <c r="Y31" s="329"/>
      <c r="Z31" s="328"/>
      <c r="AA31" s="329"/>
      <c r="AB31" s="328"/>
      <c r="AC31" s="329"/>
    </row>
    <row r="32" spans="1:29" ht="9.75" customHeight="1">
      <c r="A32" s="560">
        <v>14</v>
      </c>
      <c r="B32" s="562"/>
      <c r="C32" s="561"/>
      <c r="D32" s="564"/>
      <c r="E32" s="565"/>
      <c r="F32" s="326"/>
      <c r="G32" s="327"/>
      <c r="H32" s="326"/>
      <c r="I32" s="327"/>
      <c r="J32" s="326"/>
      <c r="K32" s="327"/>
      <c r="L32" s="326"/>
      <c r="M32" s="327"/>
      <c r="N32" s="326"/>
      <c r="O32" s="327"/>
      <c r="P32" s="326"/>
      <c r="Q32" s="327"/>
      <c r="R32" s="326"/>
      <c r="S32" s="327"/>
      <c r="T32" s="326"/>
      <c r="U32" s="327"/>
      <c r="V32" s="326"/>
      <c r="W32" s="327"/>
      <c r="X32" s="326"/>
      <c r="Y32" s="327"/>
      <c r="Z32" s="326"/>
      <c r="AA32" s="327"/>
      <c r="AB32" s="326"/>
      <c r="AC32" s="327"/>
    </row>
    <row r="33" spans="1:29" ht="9.75" customHeight="1">
      <c r="A33" s="560"/>
      <c r="B33" s="563"/>
      <c r="C33" s="561"/>
      <c r="D33" s="566"/>
      <c r="E33" s="567"/>
      <c r="F33" s="328"/>
      <c r="G33" s="329"/>
      <c r="H33" s="328"/>
      <c r="I33" s="329"/>
      <c r="J33" s="328"/>
      <c r="K33" s="329"/>
      <c r="L33" s="328"/>
      <c r="M33" s="329"/>
      <c r="N33" s="328"/>
      <c r="O33" s="329"/>
      <c r="P33" s="328"/>
      <c r="Q33" s="329"/>
      <c r="R33" s="328"/>
      <c r="S33" s="329"/>
      <c r="T33" s="328"/>
      <c r="U33" s="329"/>
      <c r="V33" s="328"/>
      <c r="W33" s="329"/>
      <c r="X33" s="328"/>
      <c r="Y33" s="329"/>
      <c r="Z33" s="328"/>
      <c r="AA33" s="329"/>
      <c r="AB33" s="328"/>
      <c r="AC33" s="329"/>
    </row>
    <row r="34" spans="1:29" ht="9.75" customHeight="1">
      <c r="A34" s="560">
        <v>15</v>
      </c>
      <c r="B34" s="562"/>
      <c r="C34" s="561"/>
      <c r="D34" s="564"/>
      <c r="E34" s="565"/>
      <c r="F34" s="326"/>
      <c r="G34" s="327"/>
      <c r="H34" s="326"/>
      <c r="I34" s="327"/>
      <c r="J34" s="326"/>
      <c r="K34" s="327"/>
      <c r="L34" s="326"/>
      <c r="M34" s="327"/>
      <c r="N34" s="326"/>
      <c r="O34" s="327"/>
      <c r="P34" s="326"/>
      <c r="Q34" s="327"/>
      <c r="R34" s="326"/>
      <c r="S34" s="327"/>
      <c r="T34" s="326"/>
      <c r="U34" s="327"/>
      <c r="V34" s="326"/>
      <c r="W34" s="327"/>
      <c r="X34" s="326"/>
      <c r="Y34" s="327"/>
      <c r="Z34" s="326"/>
      <c r="AA34" s="327"/>
      <c r="AB34" s="326"/>
      <c r="AC34" s="327"/>
    </row>
    <row r="35" spans="1:29" ht="9.75" customHeight="1">
      <c r="A35" s="560"/>
      <c r="B35" s="563"/>
      <c r="C35" s="561"/>
      <c r="D35" s="566"/>
      <c r="E35" s="567"/>
      <c r="F35" s="328"/>
      <c r="G35" s="329"/>
      <c r="H35" s="328"/>
      <c r="I35" s="329"/>
      <c r="J35" s="328"/>
      <c r="K35" s="329"/>
      <c r="L35" s="328"/>
      <c r="M35" s="329"/>
      <c r="N35" s="328"/>
      <c r="O35" s="329"/>
      <c r="P35" s="328"/>
      <c r="Q35" s="329"/>
      <c r="R35" s="328"/>
      <c r="S35" s="329"/>
      <c r="T35" s="328"/>
      <c r="U35" s="329"/>
      <c r="V35" s="328"/>
      <c r="W35" s="329"/>
      <c r="X35" s="328"/>
      <c r="Y35" s="329"/>
      <c r="Z35" s="328"/>
      <c r="AA35" s="329"/>
      <c r="AB35" s="328"/>
      <c r="AC35" s="329"/>
    </row>
    <row r="36" spans="1:29" ht="9.75" customHeight="1">
      <c r="A36" s="560">
        <v>16</v>
      </c>
      <c r="B36" s="562"/>
      <c r="C36" s="561"/>
      <c r="D36" s="564"/>
      <c r="E36" s="565"/>
      <c r="F36" s="326"/>
      <c r="G36" s="327"/>
      <c r="H36" s="326"/>
      <c r="I36" s="327"/>
      <c r="J36" s="326"/>
      <c r="K36" s="327"/>
      <c r="L36" s="326"/>
      <c r="M36" s="327"/>
      <c r="N36" s="326"/>
      <c r="O36" s="327"/>
      <c r="P36" s="326"/>
      <c r="Q36" s="327"/>
      <c r="R36" s="326"/>
      <c r="S36" s="327"/>
      <c r="T36" s="326"/>
      <c r="U36" s="327"/>
      <c r="V36" s="326"/>
      <c r="W36" s="327"/>
      <c r="X36" s="326"/>
      <c r="Y36" s="327"/>
      <c r="Z36" s="326"/>
      <c r="AA36" s="327"/>
      <c r="AB36" s="326"/>
      <c r="AC36" s="327"/>
    </row>
    <row r="37" spans="1:29" ht="9.75" customHeight="1">
      <c r="A37" s="560"/>
      <c r="B37" s="563"/>
      <c r="C37" s="561"/>
      <c r="D37" s="566"/>
      <c r="E37" s="567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  <c r="T37" s="328"/>
      <c r="U37" s="329"/>
      <c r="V37" s="328"/>
      <c r="W37" s="329"/>
      <c r="X37" s="328"/>
      <c r="Y37" s="329"/>
      <c r="Z37" s="328"/>
      <c r="AA37" s="329"/>
      <c r="AB37" s="328"/>
      <c r="AC37" s="329"/>
    </row>
    <row r="38" spans="1:29" ht="9.75" customHeight="1">
      <c r="A38" s="560">
        <v>17</v>
      </c>
      <c r="B38" s="562"/>
      <c r="C38" s="561"/>
      <c r="D38" s="564"/>
      <c r="E38" s="565"/>
      <c r="F38" s="326"/>
      <c r="G38" s="327"/>
      <c r="H38" s="326"/>
      <c r="I38" s="327"/>
      <c r="J38" s="326"/>
      <c r="K38" s="327"/>
      <c r="L38" s="326"/>
      <c r="M38" s="327"/>
      <c r="N38" s="326"/>
      <c r="O38" s="327"/>
      <c r="P38" s="326"/>
      <c r="Q38" s="327"/>
      <c r="R38" s="326"/>
      <c r="S38" s="327"/>
      <c r="T38" s="326"/>
      <c r="U38" s="327"/>
      <c r="V38" s="326"/>
      <c r="W38" s="327"/>
      <c r="X38" s="326"/>
      <c r="Y38" s="327"/>
      <c r="Z38" s="326"/>
      <c r="AA38" s="327"/>
      <c r="AB38" s="326"/>
      <c r="AC38" s="327"/>
    </row>
    <row r="39" spans="1:29" ht="9.75" customHeight="1">
      <c r="A39" s="560"/>
      <c r="B39" s="563"/>
      <c r="C39" s="561"/>
      <c r="D39" s="566"/>
      <c r="E39" s="567"/>
      <c r="F39" s="328"/>
      <c r="G39" s="329"/>
      <c r="H39" s="328"/>
      <c r="I39" s="329"/>
      <c r="J39" s="328"/>
      <c r="K39" s="329"/>
      <c r="L39" s="328"/>
      <c r="M39" s="329"/>
      <c r="N39" s="328"/>
      <c r="O39" s="329"/>
      <c r="P39" s="328"/>
      <c r="Q39" s="329"/>
      <c r="R39" s="328"/>
      <c r="S39" s="329"/>
      <c r="T39" s="328"/>
      <c r="U39" s="329"/>
      <c r="V39" s="328"/>
      <c r="W39" s="329"/>
      <c r="X39" s="328"/>
      <c r="Y39" s="329"/>
      <c r="Z39" s="328"/>
      <c r="AA39" s="329"/>
      <c r="AB39" s="328"/>
      <c r="AC39" s="329"/>
    </row>
    <row r="40" spans="1:29" ht="9.75" customHeight="1">
      <c r="A40" s="560">
        <v>18</v>
      </c>
      <c r="B40" s="562"/>
      <c r="C40" s="561"/>
      <c r="D40" s="564"/>
      <c r="E40" s="565"/>
      <c r="F40" s="326"/>
      <c r="G40" s="327"/>
      <c r="H40" s="326"/>
      <c r="I40" s="327"/>
      <c r="J40" s="326"/>
      <c r="K40" s="327"/>
      <c r="L40" s="326"/>
      <c r="M40" s="327"/>
      <c r="N40" s="326"/>
      <c r="O40" s="327"/>
      <c r="P40" s="326"/>
      <c r="Q40" s="327"/>
      <c r="R40" s="326"/>
      <c r="S40" s="327"/>
      <c r="T40" s="326"/>
      <c r="U40" s="327"/>
      <c r="V40" s="326"/>
      <c r="W40" s="327"/>
      <c r="X40" s="326"/>
      <c r="Y40" s="327"/>
      <c r="Z40" s="326"/>
      <c r="AA40" s="327"/>
      <c r="AB40" s="326"/>
      <c r="AC40" s="327"/>
    </row>
    <row r="41" spans="1:29" ht="9.75" customHeight="1">
      <c r="A41" s="560"/>
      <c r="B41" s="563"/>
      <c r="C41" s="561"/>
      <c r="D41" s="566"/>
      <c r="E41" s="567"/>
      <c r="F41" s="328"/>
      <c r="G41" s="329"/>
      <c r="H41" s="328"/>
      <c r="I41" s="329"/>
      <c r="J41" s="328"/>
      <c r="K41" s="329"/>
      <c r="L41" s="328"/>
      <c r="M41" s="329"/>
      <c r="N41" s="328"/>
      <c r="O41" s="329"/>
      <c r="P41" s="328"/>
      <c r="Q41" s="329"/>
      <c r="R41" s="328"/>
      <c r="S41" s="329"/>
      <c r="T41" s="328"/>
      <c r="U41" s="329"/>
      <c r="V41" s="328"/>
      <c r="W41" s="329"/>
      <c r="X41" s="328"/>
      <c r="Y41" s="329"/>
      <c r="Z41" s="328"/>
      <c r="AA41" s="329"/>
      <c r="AB41" s="328"/>
      <c r="AC41" s="329"/>
    </row>
    <row r="42" spans="1:29" ht="9.75" customHeight="1">
      <c r="A42" s="560">
        <v>19</v>
      </c>
      <c r="B42" s="562"/>
      <c r="C42" s="561"/>
      <c r="D42" s="564"/>
      <c r="E42" s="565"/>
      <c r="F42" s="326"/>
      <c r="G42" s="327"/>
      <c r="H42" s="326"/>
      <c r="I42" s="327"/>
      <c r="J42" s="326"/>
      <c r="K42" s="327"/>
      <c r="L42" s="326"/>
      <c r="M42" s="327"/>
      <c r="N42" s="326"/>
      <c r="O42" s="327"/>
      <c r="P42" s="326"/>
      <c r="Q42" s="327"/>
      <c r="R42" s="326"/>
      <c r="S42" s="327"/>
      <c r="T42" s="326"/>
      <c r="U42" s="327"/>
      <c r="V42" s="326"/>
      <c r="W42" s="327"/>
      <c r="X42" s="326"/>
      <c r="Y42" s="327"/>
      <c r="Z42" s="326"/>
      <c r="AA42" s="327"/>
      <c r="AB42" s="326"/>
      <c r="AC42" s="327"/>
    </row>
    <row r="43" spans="1:29" ht="9.75" customHeight="1">
      <c r="A43" s="560"/>
      <c r="B43" s="563"/>
      <c r="C43" s="561"/>
      <c r="D43" s="566"/>
      <c r="E43" s="567"/>
      <c r="F43" s="328"/>
      <c r="G43" s="329"/>
      <c r="H43" s="328"/>
      <c r="I43" s="329"/>
      <c r="J43" s="328"/>
      <c r="K43" s="329"/>
      <c r="L43" s="328"/>
      <c r="M43" s="329"/>
      <c r="N43" s="328"/>
      <c r="O43" s="329"/>
      <c r="P43" s="328"/>
      <c r="Q43" s="329"/>
      <c r="R43" s="328"/>
      <c r="S43" s="329"/>
      <c r="T43" s="328"/>
      <c r="U43" s="329"/>
      <c r="V43" s="328"/>
      <c r="W43" s="329"/>
      <c r="X43" s="328"/>
      <c r="Y43" s="329"/>
      <c r="Z43" s="328"/>
      <c r="AA43" s="329"/>
      <c r="AB43" s="328"/>
      <c r="AC43" s="329"/>
    </row>
    <row r="44" spans="1:29" ht="9.75" customHeight="1">
      <c r="A44" s="560">
        <v>20</v>
      </c>
      <c r="B44" s="562"/>
      <c r="C44" s="561"/>
      <c r="D44" s="564"/>
      <c r="E44" s="565"/>
      <c r="F44" s="326"/>
      <c r="G44" s="327"/>
      <c r="H44" s="326"/>
      <c r="I44" s="327"/>
      <c r="J44" s="326"/>
      <c r="K44" s="327"/>
      <c r="L44" s="326"/>
      <c r="M44" s="327"/>
      <c r="N44" s="326"/>
      <c r="O44" s="327"/>
      <c r="P44" s="326"/>
      <c r="Q44" s="327"/>
      <c r="R44" s="326"/>
      <c r="S44" s="327"/>
      <c r="T44" s="326"/>
      <c r="U44" s="327"/>
      <c r="V44" s="326"/>
      <c r="W44" s="327"/>
      <c r="X44" s="326"/>
      <c r="Y44" s="327"/>
      <c r="Z44" s="326"/>
      <c r="AA44" s="327"/>
      <c r="AB44" s="326"/>
      <c r="AC44" s="327"/>
    </row>
    <row r="45" spans="1:29" ht="9.75" customHeight="1">
      <c r="A45" s="560"/>
      <c r="B45" s="563"/>
      <c r="C45" s="561"/>
      <c r="D45" s="566"/>
      <c r="E45" s="567"/>
      <c r="F45" s="328"/>
      <c r="G45" s="329"/>
      <c r="H45" s="328"/>
      <c r="I45" s="329"/>
      <c r="J45" s="328"/>
      <c r="K45" s="329"/>
      <c r="L45" s="328"/>
      <c r="M45" s="329"/>
      <c r="N45" s="328"/>
      <c r="O45" s="329"/>
      <c r="P45" s="328"/>
      <c r="Q45" s="329"/>
      <c r="R45" s="328"/>
      <c r="S45" s="329"/>
      <c r="T45" s="328"/>
      <c r="U45" s="329"/>
      <c r="V45" s="328"/>
      <c r="W45" s="329"/>
      <c r="X45" s="328"/>
      <c r="Y45" s="329"/>
      <c r="Z45" s="328"/>
      <c r="AA45" s="329"/>
      <c r="AB45" s="328"/>
      <c r="AC45" s="329"/>
    </row>
    <row r="46" spans="1:29" ht="9.75" customHeight="1">
      <c r="A46" s="560">
        <v>21</v>
      </c>
      <c r="B46" s="562"/>
      <c r="C46" s="561"/>
      <c r="D46" s="564"/>
      <c r="E46" s="565"/>
      <c r="F46" s="326"/>
      <c r="G46" s="327"/>
      <c r="H46" s="326"/>
      <c r="I46" s="327"/>
      <c r="J46" s="326"/>
      <c r="K46" s="327"/>
      <c r="L46" s="326"/>
      <c r="M46" s="327"/>
      <c r="N46" s="326"/>
      <c r="O46" s="327"/>
      <c r="P46" s="326"/>
      <c r="Q46" s="327"/>
      <c r="R46" s="326"/>
      <c r="S46" s="327"/>
      <c r="T46" s="326"/>
      <c r="U46" s="327"/>
      <c r="V46" s="326"/>
      <c r="W46" s="327"/>
      <c r="X46" s="326"/>
      <c r="Y46" s="327"/>
      <c r="Z46" s="326"/>
      <c r="AA46" s="327"/>
      <c r="AB46" s="326"/>
      <c r="AC46" s="327"/>
    </row>
    <row r="47" spans="1:29" ht="9.75" customHeight="1">
      <c r="A47" s="560"/>
      <c r="B47" s="563"/>
      <c r="C47" s="561"/>
      <c r="D47" s="566"/>
      <c r="E47" s="567"/>
      <c r="F47" s="328"/>
      <c r="G47" s="329"/>
      <c r="H47" s="328"/>
      <c r="I47" s="329"/>
      <c r="J47" s="328"/>
      <c r="K47" s="329"/>
      <c r="L47" s="328"/>
      <c r="M47" s="329"/>
      <c r="N47" s="328"/>
      <c r="O47" s="329"/>
      <c r="P47" s="328"/>
      <c r="Q47" s="329"/>
      <c r="R47" s="328"/>
      <c r="S47" s="329"/>
      <c r="T47" s="328"/>
      <c r="U47" s="329"/>
      <c r="V47" s="328"/>
      <c r="W47" s="329"/>
      <c r="X47" s="328"/>
      <c r="Y47" s="329"/>
      <c r="Z47" s="328"/>
      <c r="AA47" s="329"/>
      <c r="AB47" s="328"/>
      <c r="AC47" s="329"/>
    </row>
    <row r="48" spans="1:29" ht="9.75" customHeight="1">
      <c r="A48" s="560">
        <v>22</v>
      </c>
      <c r="B48" s="561"/>
      <c r="C48" s="561"/>
      <c r="D48" s="564"/>
      <c r="E48" s="565"/>
      <c r="F48" s="326"/>
      <c r="G48" s="327"/>
      <c r="H48" s="326"/>
      <c r="I48" s="327"/>
      <c r="J48" s="326"/>
      <c r="K48" s="327"/>
      <c r="L48" s="326"/>
      <c r="M48" s="327"/>
      <c r="N48" s="326"/>
      <c r="O48" s="327"/>
      <c r="P48" s="326"/>
      <c r="Q48" s="327"/>
      <c r="R48" s="326"/>
      <c r="S48" s="327"/>
      <c r="T48" s="326"/>
      <c r="U48" s="327"/>
      <c r="V48" s="326"/>
      <c r="W48" s="327"/>
      <c r="X48" s="326"/>
      <c r="Y48" s="327"/>
      <c r="Z48" s="326"/>
      <c r="AA48" s="327"/>
      <c r="AB48" s="326"/>
      <c r="AC48" s="327"/>
    </row>
    <row r="49" spans="1:29" ht="9.75" customHeight="1">
      <c r="A49" s="560"/>
      <c r="B49" s="561"/>
      <c r="C49" s="561"/>
      <c r="D49" s="566"/>
      <c r="E49" s="567"/>
      <c r="F49" s="328"/>
      <c r="G49" s="329"/>
      <c r="H49" s="328"/>
      <c r="I49" s="329"/>
      <c r="J49" s="328"/>
      <c r="K49" s="329"/>
      <c r="L49" s="328"/>
      <c r="M49" s="329"/>
      <c r="N49" s="334"/>
      <c r="O49" s="335"/>
      <c r="P49" s="328"/>
      <c r="Q49" s="329"/>
      <c r="R49" s="328"/>
      <c r="S49" s="329"/>
      <c r="T49" s="328"/>
      <c r="U49" s="329"/>
      <c r="V49" s="328"/>
      <c r="W49" s="329"/>
      <c r="X49" s="328"/>
      <c r="Y49" s="329"/>
      <c r="Z49" s="328"/>
      <c r="AA49" s="329"/>
      <c r="AB49" s="328"/>
      <c r="AC49" s="329"/>
    </row>
    <row r="50" spans="1:29" ht="9.75" customHeight="1">
      <c r="A50" s="560">
        <v>23</v>
      </c>
      <c r="B50" s="562"/>
      <c r="C50" s="586"/>
      <c r="D50" s="582"/>
      <c r="E50" s="583"/>
      <c r="F50" s="326"/>
      <c r="G50" s="327"/>
      <c r="H50" s="326"/>
      <c r="I50" s="327"/>
      <c r="J50" s="326"/>
      <c r="K50" s="327"/>
      <c r="L50" s="326"/>
      <c r="M50" s="327"/>
      <c r="N50" s="326"/>
      <c r="O50" s="327"/>
      <c r="P50" s="326"/>
      <c r="Q50" s="327"/>
      <c r="R50" s="326"/>
      <c r="S50" s="327"/>
      <c r="T50" s="326"/>
      <c r="U50" s="327"/>
      <c r="V50" s="326"/>
      <c r="W50" s="327"/>
      <c r="X50" s="326"/>
      <c r="Y50" s="327"/>
      <c r="Z50" s="326"/>
      <c r="AA50" s="327"/>
      <c r="AB50" s="326"/>
      <c r="AC50" s="327"/>
    </row>
    <row r="51" spans="1:29" ht="9.75" customHeight="1">
      <c r="A51" s="560"/>
      <c r="B51" s="563"/>
      <c r="C51" s="587"/>
      <c r="D51" s="584"/>
      <c r="E51" s="585"/>
      <c r="F51" s="328"/>
      <c r="G51" s="329"/>
      <c r="H51" s="328"/>
      <c r="I51" s="329"/>
      <c r="J51" s="328"/>
      <c r="K51" s="329"/>
      <c r="L51" s="328"/>
      <c r="M51" s="329"/>
      <c r="N51" s="328"/>
      <c r="O51" s="329"/>
      <c r="P51" s="328"/>
      <c r="Q51" s="329"/>
      <c r="R51" s="328"/>
      <c r="S51" s="329"/>
      <c r="T51" s="328"/>
      <c r="U51" s="329"/>
      <c r="V51" s="328"/>
      <c r="W51" s="329"/>
      <c r="X51" s="328"/>
      <c r="Y51" s="329"/>
      <c r="Z51" s="328"/>
      <c r="AA51" s="329"/>
      <c r="AB51" s="328"/>
      <c r="AC51" s="329"/>
    </row>
    <row r="52" spans="1:29" ht="9.75" customHeight="1">
      <c r="A52" s="560">
        <v>24</v>
      </c>
      <c r="B52" s="561"/>
      <c r="C52" s="576"/>
      <c r="D52" s="582"/>
      <c r="E52" s="583"/>
      <c r="F52" s="326"/>
      <c r="G52" s="327"/>
      <c r="H52" s="326"/>
      <c r="I52" s="327"/>
      <c r="J52" s="326"/>
      <c r="K52" s="327"/>
      <c r="L52" s="326"/>
      <c r="M52" s="327"/>
      <c r="N52" s="326"/>
      <c r="O52" s="327"/>
      <c r="P52" s="326"/>
      <c r="Q52" s="327"/>
      <c r="R52" s="326"/>
      <c r="S52" s="327"/>
      <c r="T52" s="326"/>
      <c r="U52" s="327"/>
      <c r="V52" s="326"/>
      <c r="W52" s="327"/>
      <c r="X52" s="326"/>
      <c r="Y52" s="327"/>
      <c r="Z52" s="326"/>
      <c r="AA52" s="327"/>
      <c r="AB52" s="326"/>
      <c r="AC52" s="327"/>
    </row>
    <row r="53" spans="1:29" ht="9.75" customHeight="1">
      <c r="A53" s="560"/>
      <c r="B53" s="561"/>
      <c r="C53" s="576"/>
      <c r="D53" s="584"/>
      <c r="E53" s="585"/>
      <c r="F53" s="328"/>
      <c r="G53" s="329"/>
      <c r="H53" s="328"/>
      <c r="I53" s="329"/>
      <c r="J53" s="328"/>
      <c r="K53" s="329"/>
      <c r="L53" s="328"/>
      <c r="M53" s="329"/>
      <c r="N53" s="334"/>
      <c r="O53" s="335"/>
      <c r="P53" s="328"/>
      <c r="Q53" s="329"/>
      <c r="R53" s="328"/>
      <c r="S53" s="329"/>
      <c r="T53" s="328"/>
      <c r="U53" s="329"/>
      <c r="V53" s="328"/>
      <c r="W53" s="329"/>
      <c r="X53" s="328"/>
      <c r="Y53" s="329"/>
      <c r="Z53" s="328"/>
      <c r="AA53" s="329"/>
      <c r="AB53" s="328"/>
      <c r="AC53" s="329"/>
    </row>
    <row r="54" spans="1:29" ht="9.75" customHeight="1">
      <c r="A54" s="560">
        <v>25</v>
      </c>
      <c r="B54" s="562"/>
      <c r="C54" s="586"/>
      <c r="D54" s="582"/>
      <c r="E54" s="583"/>
      <c r="F54" s="326"/>
      <c r="G54" s="327"/>
      <c r="H54" s="326"/>
      <c r="I54" s="327"/>
      <c r="J54" s="326"/>
      <c r="K54" s="327"/>
      <c r="L54" s="326"/>
      <c r="M54" s="327"/>
      <c r="N54" s="326"/>
      <c r="O54" s="327"/>
      <c r="P54" s="326"/>
      <c r="Q54" s="327"/>
      <c r="R54" s="326"/>
      <c r="S54" s="327"/>
      <c r="T54" s="326"/>
      <c r="U54" s="327"/>
      <c r="V54" s="326"/>
      <c r="W54" s="327"/>
      <c r="X54" s="326"/>
      <c r="Y54" s="327"/>
      <c r="Z54" s="326"/>
      <c r="AA54" s="327"/>
      <c r="AB54" s="326"/>
      <c r="AC54" s="327"/>
    </row>
    <row r="55" spans="1:29" ht="9.75" customHeight="1">
      <c r="A55" s="560"/>
      <c r="B55" s="563"/>
      <c r="C55" s="587"/>
      <c r="D55" s="584"/>
      <c r="E55" s="585"/>
      <c r="F55" s="328"/>
      <c r="G55" s="329"/>
      <c r="H55" s="328"/>
      <c r="I55" s="329"/>
      <c r="J55" s="328"/>
      <c r="K55" s="329"/>
      <c r="L55" s="328"/>
      <c r="M55" s="329"/>
      <c r="N55" s="328"/>
      <c r="O55" s="329"/>
      <c r="P55" s="328"/>
      <c r="Q55" s="329"/>
      <c r="R55" s="328"/>
      <c r="S55" s="329"/>
      <c r="T55" s="328"/>
      <c r="U55" s="329"/>
      <c r="V55" s="328"/>
      <c r="W55" s="329"/>
      <c r="X55" s="328"/>
      <c r="Y55" s="329"/>
      <c r="Z55" s="328"/>
      <c r="AA55" s="329"/>
      <c r="AB55" s="328"/>
      <c r="AC55" s="329"/>
    </row>
    <row r="56" spans="1:29" ht="9.75" customHeight="1">
      <c r="A56" s="560">
        <v>26</v>
      </c>
      <c r="B56" s="561"/>
      <c r="C56" s="576"/>
      <c r="D56" s="582"/>
      <c r="E56" s="583"/>
      <c r="F56" s="326"/>
      <c r="G56" s="327"/>
      <c r="H56" s="326"/>
      <c r="I56" s="327"/>
      <c r="J56" s="326"/>
      <c r="K56" s="327"/>
      <c r="L56" s="326"/>
      <c r="M56" s="327"/>
      <c r="N56" s="326"/>
      <c r="O56" s="327"/>
      <c r="P56" s="326"/>
      <c r="Q56" s="327"/>
      <c r="R56" s="326"/>
      <c r="S56" s="327"/>
      <c r="T56" s="326"/>
      <c r="U56" s="327"/>
      <c r="V56" s="326"/>
      <c r="W56" s="327"/>
      <c r="X56" s="326"/>
      <c r="Y56" s="327"/>
      <c r="Z56" s="326"/>
      <c r="AA56" s="327"/>
      <c r="AB56" s="326"/>
      <c r="AC56" s="327"/>
    </row>
    <row r="57" spans="1:29" ht="9.75" customHeight="1">
      <c r="A57" s="560"/>
      <c r="B57" s="561"/>
      <c r="C57" s="576"/>
      <c r="D57" s="584"/>
      <c r="E57" s="585"/>
      <c r="F57" s="328"/>
      <c r="G57" s="329"/>
      <c r="H57" s="328"/>
      <c r="I57" s="329"/>
      <c r="J57" s="328"/>
      <c r="K57" s="329"/>
      <c r="L57" s="328"/>
      <c r="M57" s="329"/>
      <c r="N57" s="334"/>
      <c r="O57" s="335"/>
      <c r="P57" s="328"/>
      <c r="Q57" s="329"/>
      <c r="R57" s="328"/>
      <c r="S57" s="329"/>
      <c r="T57" s="328"/>
      <c r="U57" s="329"/>
      <c r="V57" s="328"/>
      <c r="W57" s="329"/>
      <c r="X57" s="328"/>
      <c r="Y57" s="329"/>
      <c r="Z57" s="328"/>
      <c r="AA57" s="329"/>
      <c r="AB57" s="328"/>
      <c r="AC57" s="329"/>
    </row>
    <row r="58" spans="1:29" ht="9.75" customHeight="1">
      <c r="A58" s="560">
        <v>27</v>
      </c>
      <c r="B58" s="562"/>
      <c r="C58" s="586"/>
      <c r="D58" s="582"/>
      <c r="E58" s="583"/>
      <c r="F58" s="326"/>
      <c r="G58" s="327"/>
      <c r="H58" s="326"/>
      <c r="I58" s="327"/>
      <c r="J58" s="326"/>
      <c r="K58" s="327"/>
      <c r="L58" s="326"/>
      <c r="M58" s="327"/>
      <c r="N58" s="326"/>
      <c r="O58" s="327"/>
      <c r="P58" s="326"/>
      <c r="Q58" s="327"/>
      <c r="R58" s="326"/>
      <c r="S58" s="327"/>
      <c r="T58" s="326"/>
      <c r="U58" s="327"/>
      <c r="V58" s="326"/>
      <c r="W58" s="327"/>
      <c r="X58" s="326"/>
      <c r="Y58" s="327"/>
      <c r="Z58" s="326"/>
      <c r="AA58" s="327"/>
      <c r="AB58" s="326"/>
      <c r="AC58" s="327"/>
    </row>
    <row r="59" spans="1:29" ht="9.75" customHeight="1">
      <c r="A59" s="560"/>
      <c r="B59" s="563"/>
      <c r="C59" s="587"/>
      <c r="D59" s="584"/>
      <c r="E59" s="585"/>
      <c r="F59" s="328"/>
      <c r="G59" s="329"/>
      <c r="H59" s="328"/>
      <c r="I59" s="329"/>
      <c r="J59" s="328"/>
      <c r="K59" s="329"/>
      <c r="L59" s="328"/>
      <c r="M59" s="329"/>
      <c r="N59" s="328"/>
      <c r="O59" s="329"/>
      <c r="P59" s="328"/>
      <c r="Q59" s="329"/>
      <c r="R59" s="328"/>
      <c r="S59" s="329"/>
      <c r="T59" s="328"/>
      <c r="U59" s="329"/>
      <c r="V59" s="328"/>
      <c r="W59" s="329"/>
      <c r="X59" s="328"/>
      <c r="Y59" s="329"/>
      <c r="Z59" s="328"/>
      <c r="AA59" s="329"/>
      <c r="AB59" s="328"/>
      <c r="AC59" s="329"/>
    </row>
    <row r="60" spans="1:29" ht="9.75" customHeight="1">
      <c r="A60" s="560">
        <v>28</v>
      </c>
      <c r="B60" s="561"/>
      <c r="C60" s="576"/>
      <c r="D60" s="582"/>
      <c r="E60" s="583"/>
      <c r="F60" s="326"/>
      <c r="G60" s="327"/>
      <c r="H60" s="326"/>
      <c r="I60" s="327"/>
      <c r="J60" s="326"/>
      <c r="K60" s="327"/>
      <c r="L60" s="326"/>
      <c r="M60" s="327"/>
      <c r="N60" s="326"/>
      <c r="O60" s="327"/>
      <c r="P60" s="326"/>
      <c r="Q60" s="327"/>
      <c r="R60" s="326"/>
      <c r="S60" s="327"/>
      <c r="T60" s="326"/>
      <c r="U60" s="327"/>
      <c r="V60" s="326"/>
      <c r="W60" s="327"/>
      <c r="X60" s="326"/>
      <c r="Y60" s="327"/>
      <c r="Z60" s="326"/>
      <c r="AA60" s="327"/>
      <c r="AB60" s="326"/>
      <c r="AC60" s="327"/>
    </row>
    <row r="61" spans="1:29" ht="9.75" customHeight="1">
      <c r="A61" s="560"/>
      <c r="B61" s="561"/>
      <c r="C61" s="576"/>
      <c r="D61" s="584"/>
      <c r="E61" s="585"/>
      <c r="F61" s="328"/>
      <c r="G61" s="329"/>
      <c r="H61" s="328"/>
      <c r="I61" s="329"/>
      <c r="J61" s="328"/>
      <c r="K61" s="329"/>
      <c r="L61" s="328"/>
      <c r="M61" s="329"/>
      <c r="N61" s="334"/>
      <c r="O61" s="335"/>
      <c r="P61" s="328"/>
      <c r="Q61" s="329"/>
      <c r="R61" s="328"/>
      <c r="S61" s="329"/>
      <c r="T61" s="328"/>
      <c r="U61" s="329"/>
      <c r="V61" s="328"/>
      <c r="W61" s="329"/>
      <c r="X61" s="328"/>
      <c r="Y61" s="329"/>
      <c r="Z61" s="328"/>
      <c r="AA61" s="329"/>
      <c r="AB61" s="328"/>
      <c r="AC61" s="329"/>
    </row>
    <row r="62" spans="1:29" ht="16.5" customHeight="1">
      <c r="A62" s="552" t="s">
        <v>170</v>
      </c>
      <c r="B62" s="553"/>
      <c r="C62" s="553"/>
      <c r="D62" s="553"/>
      <c r="E62" s="553"/>
      <c r="F62" s="550"/>
      <c r="G62" s="551"/>
      <c r="H62" s="550"/>
      <c r="I62" s="551"/>
      <c r="J62" s="550"/>
      <c r="K62" s="551"/>
      <c r="L62" s="550"/>
      <c r="M62" s="551"/>
      <c r="N62" s="550"/>
      <c r="O62" s="551"/>
      <c r="P62" s="550"/>
      <c r="Q62" s="551"/>
      <c r="R62" s="550"/>
      <c r="S62" s="551"/>
      <c r="T62" s="550"/>
      <c r="U62" s="551"/>
      <c r="V62" s="550"/>
      <c r="W62" s="551"/>
      <c r="X62" s="550"/>
      <c r="Y62" s="551"/>
      <c r="Z62" s="550"/>
      <c r="AA62" s="551"/>
      <c r="AB62" s="550"/>
      <c r="AC62" s="551"/>
    </row>
    <row r="63" spans="1:29" ht="16.5" customHeight="1">
      <c r="A63" s="552" t="s">
        <v>171</v>
      </c>
      <c r="B63" s="553"/>
      <c r="C63" s="553"/>
      <c r="D63" s="553"/>
      <c r="E63" s="553"/>
      <c r="F63" s="550"/>
      <c r="G63" s="551"/>
      <c r="H63" s="550"/>
      <c r="I63" s="551"/>
      <c r="J63" s="550"/>
      <c r="K63" s="551"/>
      <c r="L63" s="550"/>
      <c r="M63" s="551"/>
      <c r="N63" s="550"/>
      <c r="O63" s="551"/>
      <c r="P63" s="550"/>
      <c r="Q63" s="551"/>
      <c r="R63" s="550"/>
      <c r="S63" s="551"/>
      <c r="T63" s="550"/>
      <c r="U63" s="551"/>
      <c r="V63" s="550"/>
      <c r="W63" s="551"/>
      <c r="X63" s="550"/>
      <c r="Y63" s="551"/>
      <c r="Z63" s="550"/>
      <c r="AA63" s="551"/>
      <c r="AB63" s="550"/>
      <c r="AC63" s="551"/>
    </row>
    <row r="64" spans="1:29" ht="16.5" customHeight="1">
      <c r="A64" s="552" t="s">
        <v>172</v>
      </c>
      <c r="B64" s="553"/>
      <c r="C64" s="553"/>
      <c r="D64" s="553"/>
      <c r="E64" s="553"/>
      <c r="F64" s="550"/>
      <c r="G64" s="551"/>
      <c r="H64" s="550"/>
      <c r="I64" s="551"/>
      <c r="J64" s="550"/>
      <c r="K64" s="551"/>
      <c r="L64" s="550"/>
      <c r="M64" s="551"/>
      <c r="N64" s="550"/>
      <c r="O64" s="551"/>
      <c r="P64" s="550"/>
      <c r="Q64" s="551"/>
      <c r="R64" s="550"/>
      <c r="S64" s="551"/>
      <c r="T64" s="550"/>
      <c r="U64" s="551"/>
      <c r="V64" s="550"/>
      <c r="W64" s="551"/>
      <c r="X64" s="550"/>
      <c r="Y64" s="551"/>
      <c r="Z64" s="550"/>
      <c r="AA64" s="551"/>
      <c r="AB64" s="550"/>
      <c r="AC64" s="551"/>
    </row>
  </sheetData>
  <sheetProtection sheet="1" objects="1" scenarios="1"/>
  <mergeCells count="182">
    <mergeCell ref="R2:X2"/>
    <mergeCell ref="Y2:AA2"/>
    <mergeCell ref="A2:D2"/>
    <mergeCell ref="A60:A61"/>
    <mergeCell ref="B60:B61"/>
    <mergeCell ref="C60:C61"/>
    <mergeCell ref="D60:E61"/>
    <mergeCell ref="A58:A59"/>
    <mergeCell ref="B58:B59"/>
    <mergeCell ref="C58:C59"/>
    <mergeCell ref="D58:E59"/>
    <mergeCell ref="A56:A57"/>
    <mergeCell ref="B56:B57"/>
    <mergeCell ref="C56:C57"/>
    <mergeCell ref="D56:E57"/>
    <mergeCell ref="D52:E53"/>
    <mergeCell ref="A54:A55"/>
    <mergeCell ref="B54:B55"/>
    <mergeCell ref="C54:C55"/>
    <mergeCell ref="D54:E55"/>
    <mergeCell ref="A50:A51"/>
    <mergeCell ref="B50:B51"/>
    <mergeCell ref="C50:C51"/>
    <mergeCell ref="D50:E51"/>
    <mergeCell ref="D44:E45"/>
    <mergeCell ref="D46:E47"/>
    <mergeCell ref="D48:E49"/>
    <mergeCell ref="A48:A49"/>
    <mergeCell ref="A52:A53"/>
    <mergeCell ref="B52:B53"/>
    <mergeCell ref="C52:C53"/>
    <mergeCell ref="C48:C49"/>
    <mergeCell ref="B48:B49"/>
    <mergeCell ref="B44:B45"/>
    <mergeCell ref="A46:A47"/>
    <mergeCell ref="C46:C47"/>
    <mergeCell ref="B46:B47"/>
    <mergeCell ref="T4:U4"/>
    <mergeCell ref="V4:W4"/>
    <mergeCell ref="X4:Y4"/>
    <mergeCell ref="Z4:AA4"/>
    <mergeCell ref="L4:M4"/>
    <mergeCell ref="N4:O4"/>
    <mergeCell ref="P4:Q4"/>
    <mergeCell ref="R4:S4"/>
    <mergeCell ref="AB4:AC4"/>
    <mergeCell ref="F4:G4"/>
    <mergeCell ref="H4:I4"/>
    <mergeCell ref="D14:E15"/>
    <mergeCell ref="D16:E17"/>
    <mergeCell ref="C40:C41"/>
    <mergeCell ref="D40:E41"/>
    <mergeCell ref="D32:E33"/>
    <mergeCell ref="D34:E35"/>
    <mergeCell ref="J4:K4"/>
    <mergeCell ref="D26:E27"/>
    <mergeCell ref="A3:E4"/>
    <mergeCell ref="B18:B19"/>
    <mergeCell ref="C24:C25"/>
    <mergeCell ref="B24:B25"/>
    <mergeCell ref="C22:C23"/>
    <mergeCell ref="D20:E21"/>
    <mergeCell ref="B22:B23"/>
    <mergeCell ref="C20:C21"/>
    <mergeCell ref="D38:E39"/>
    <mergeCell ref="D6:E7"/>
    <mergeCell ref="D8:E9"/>
    <mergeCell ref="D10:E11"/>
    <mergeCell ref="D12:E13"/>
    <mergeCell ref="D28:E29"/>
    <mergeCell ref="D30:E31"/>
    <mergeCell ref="D18:E19"/>
    <mergeCell ref="D22:E23"/>
    <mergeCell ref="B40:B41"/>
    <mergeCell ref="B42:B43"/>
    <mergeCell ref="C42:C43"/>
    <mergeCell ref="D42:E43"/>
    <mergeCell ref="D24:E25"/>
    <mergeCell ref="C32:C33"/>
    <mergeCell ref="D36:E37"/>
    <mergeCell ref="B26:B27"/>
    <mergeCell ref="C18:C19"/>
    <mergeCell ref="B32:B33"/>
    <mergeCell ref="C30:C31"/>
    <mergeCell ref="B30:B31"/>
    <mergeCell ref="B20:B21"/>
    <mergeCell ref="C28:C29"/>
    <mergeCell ref="B28:B29"/>
    <mergeCell ref="B36:B37"/>
    <mergeCell ref="B34:B35"/>
    <mergeCell ref="A38:A39"/>
    <mergeCell ref="A44:A45"/>
    <mergeCell ref="A26:A27"/>
    <mergeCell ref="A28:A29"/>
    <mergeCell ref="A40:A41"/>
    <mergeCell ref="A42:A43"/>
    <mergeCell ref="C36:C37"/>
    <mergeCell ref="C34:C35"/>
    <mergeCell ref="C26:C27"/>
    <mergeCell ref="C38:C39"/>
    <mergeCell ref="B38:B39"/>
    <mergeCell ref="C44:C45"/>
    <mergeCell ref="A30:A31"/>
    <mergeCell ref="A32:A33"/>
    <mergeCell ref="A6:A7"/>
    <mergeCell ref="B6:B7"/>
    <mergeCell ref="C6:C7"/>
    <mergeCell ref="A34:A35"/>
    <mergeCell ref="A36:A37"/>
    <mergeCell ref="A22:A23"/>
    <mergeCell ref="A24:A25"/>
    <mergeCell ref="A12:A13"/>
    <mergeCell ref="C8:C9"/>
    <mergeCell ref="C10:C11"/>
    <mergeCell ref="C12:C13"/>
    <mergeCell ref="A14:A15"/>
    <mergeCell ref="A16:A17"/>
    <mergeCell ref="A18:A19"/>
    <mergeCell ref="A20:A21"/>
    <mergeCell ref="B8:B9"/>
    <mergeCell ref="B10:B11"/>
    <mergeCell ref="B12:B13"/>
    <mergeCell ref="C16:C17"/>
    <mergeCell ref="B16:B17"/>
    <mergeCell ref="C14:C15"/>
    <mergeCell ref="B14:B15"/>
    <mergeCell ref="A62:E62"/>
    <mergeCell ref="A63:E63"/>
    <mergeCell ref="A64:E64"/>
    <mergeCell ref="F62:G62"/>
    <mergeCell ref="F64:G64"/>
    <mergeCell ref="R62:S62"/>
    <mergeCell ref="R64:S64"/>
    <mergeCell ref="F3:AC3"/>
    <mergeCell ref="A1:AC1"/>
    <mergeCell ref="D5:E5"/>
    <mergeCell ref="H5:I5"/>
    <mergeCell ref="J5:K5"/>
    <mergeCell ref="L5:M5"/>
    <mergeCell ref="N5:O5"/>
    <mergeCell ref="P5:Q5"/>
    <mergeCell ref="R5:S5"/>
    <mergeCell ref="F5:G5"/>
    <mergeCell ref="T5:U5"/>
    <mergeCell ref="AB5:AC5"/>
    <mergeCell ref="A8:A9"/>
    <mergeCell ref="A10:A11"/>
    <mergeCell ref="V5:W5"/>
    <mergeCell ref="X5:Y5"/>
    <mergeCell ref="Z5:AA5"/>
    <mergeCell ref="F63:G63"/>
    <mergeCell ref="H63:I63"/>
    <mergeCell ref="J63:K63"/>
    <mergeCell ref="L63:M63"/>
    <mergeCell ref="N63:O63"/>
    <mergeCell ref="P63:Q63"/>
    <mergeCell ref="R63:S63"/>
    <mergeCell ref="P62:Q62"/>
    <mergeCell ref="T62:U62"/>
    <mergeCell ref="H62:I62"/>
    <mergeCell ref="J62:K62"/>
    <mergeCell ref="L62:M62"/>
    <mergeCell ref="N62:O62"/>
    <mergeCell ref="X62:Y62"/>
    <mergeCell ref="H64:I64"/>
    <mergeCell ref="J64:K64"/>
    <mergeCell ref="L64:M64"/>
    <mergeCell ref="X64:Y64"/>
    <mergeCell ref="N64:O64"/>
    <mergeCell ref="P64:Q64"/>
    <mergeCell ref="Z62:AA62"/>
    <mergeCell ref="AB62:AC62"/>
    <mergeCell ref="V62:W62"/>
    <mergeCell ref="T64:U64"/>
    <mergeCell ref="V64:W64"/>
    <mergeCell ref="Z64:AA64"/>
    <mergeCell ref="AB64:AC64"/>
    <mergeCell ref="AB63:AC63"/>
    <mergeCell ref="Z63:AA63"/>
    <mergeCell ref="T63:U63"/>
    <mergeCell ref="V63:W63"/>
    <mergeCell ref="X63:Y63"/>
  </mergeCells>
  <phoneticPr fontId="2" type="noConversion"/>
  <pageMargins left="0.69" right="0.16" top="0.35" bottom="0.19685039370078741" header="0.21" footer="0.27"/>
  <pageSetup paperSize="9" orientation="portrait" verticalDpi="0" r:id="rId1"/>
  <headerFooter alignWithMargins="0"/>
  <ignoredErrors>
    <ignoredError sqref="C8:C2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47"/>
  <sheetViews>
    <sheetView showGridLines="0" topLeftCell="I1" workbookViewId="0">
      <selection sqref="A1:AJ1"/>
    </sheetView>
  </sheetViews>
  <sheetFormatPr defaultRowHeight="12.75"/>
  <cols>
    <col min="1" max="41" width="4" customWidth="1"/>
    <col min="42" max="45" width="5.140625" customWidth="1"/>
  </cols>
  <sheetData>
    <row r="1" spans="1:36" ht="18.75" customHeight="1" thickBot="1">
      <c r="A1" s="621" t="s">
        <v>173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</row>
    <row r="2" spans="1:36" ht="13.5" thickTop="1">
      <c r="A2" s="623" t="s">
        <v>174</v>
      </c>
      <c r="B2" s="619"/>
      <c r="C2" s="619"/>
      <c r="D2" s="619"/>
      <c r="E2" s="619"/>
      <c r="F2" s="620"/>
      <c r="G2" s="618" t="s">
        <v>174</v>
      </c>
      <c r="H2" s="619"/>
      <c r="I2" s="619"/>
      <c r="J2" s="619"/>
      <c r="K2" s="619"/>
      <c r="L2" s="620"/>
      <c r="M2" s="618" t="s">
        <v>174</v>
      </c>
      <c r="N2" s="619"/>
      <c r="O2" s="619"/>
      <c r="P2" s="619"/>
      <c r="Q2" s="619"/>
      <c r="R2" s="620"/>
      <c r="S2" s="618" t="s">
        <v>174</v>
      </c>
      <c r="T2" s="619"/>
      <c r="U2" s="619"/>
      <c r="V2" s="619"/>
      <c r="W2" s="619"/>
      <c r="X2" s="620"/>
      <c r="Y2" s="618" t="s">
        <v>174</v>
      </c>
      <c r="Z2" s="619"/>
      <c r="AA2" s="619"/>
      <c r="AB2" s="619"/>
      <c r="AC2" s="619"/>
      <c r="AD2" s="620"/>
      <c r="AE2" s="618" t="s">
        <v>174</v>
      </c>
      <c r="AF2" s="619"/>
      <c r="AG2" s="619"/>
      <c r="AH2" s="619"/>
      <c r="AI2" s="619"/>
      <c r="AJ2" s="622"/>
    </row>
    <row r="3" spans="1:36" ht="12.75" customHeight="1">
      <c r="A3" s="615" t="s">
        <v>175</v>
      </c>
      <c r="B3" s="604"/>
      <c r="C3" s="604"/>
      <c r="D3" s="604"/>
      <c r="E3" s="604"/>
      <c r="F3" s="612"/>
      <c r="G3" s="603" t="s">
        <v>175</v>
      </c>
      <c r="H3" s="604"/>
      <c r="I3" s="604"/>
      <c r="J3" s="604"/>
      <c r="K3" s="604"/>
      <c r="L3" s="612"/>
      <c r="M3" s="603" t="s">
        <v>175</v>
      </c>
      <c r="N3" s="604"/>
      <c r="O3" s="604"/>
      <c r="P3" s="604"/>
      <c r="Q3" s="604"/>
      <c r="R3" s="612"/>
      <c r="S3" s="603" t="s">
        <v>175</v>
      </c>
      <c r="T3" s="604"/>
      <c r="U3" s="604"/>
      <c r="V3" s="604"/>
      <c r="W3" s="604"/>
      <c r="X3" s="612"/>
      <c r="Y3" s="603" t="s">
        <v>175</v>
      </c>
      <c r="Z3" s="604"/>
      <c r="AA3" s="604"/>
      <c r="AB3" s="604"/>
      <c r="AC3" s="604"/>
      <c r="AD3" s="612"/>
      <c r="AE3" s="603" t="s">
        <v>175</v>
      </c>
      <c r="AF3" s="604"/>
      <c r="AG3" s="604"/>
      <c r="AH3" s="604"/>
      <c r="AI3" s="604"/>
      <c r="AJ3" s="605"/>
    </row>
    <row r="4" spans="1:36" ht="12.75" customHeight="1">
      <c r="A4" s="616"/>
      <c r="B4" s="607"/>
      <c r="C4" s="607"/>
      <c r="D4" s="607"/>
      <c r="E4" s="607"/>
      <c r="F4" s="613"/>
      <c r="G4" s="606"/>
      <c r="H4" s="607"/>
      <c r="I4" s="607"/>
      <c r="J4" s="607"/>
      <c r="K4" s="607"/>
      <c r="L4" s="613"/>
      <c r="M4" s="606"/>
      <c r="N4" s="607"/>
      <c r="O4" s="607"/>
      <c r="P4" s="607"/>
      <c r="Q4" s="607"/>
      <c r="R4" s="613"/>
      <c r="S4" s="606"/>
      <c r="T4" s="607"/>
      <c r="U4" s="607"/>
      <c r="V4" s="607"/>
      <c r="W4" s="607"/>
      <c r="X4" s="613"/>
      <c r="Y4" s="606"/>
      <c r="Z4" s="607"/>
      <c r="AA4" s="607"/>
      <c r="AB4" s="607"/>
      <c r="AC4" s="607"/>
      <c r="AD4" s="613"/>
      <c r="AE4" s="606"/>
      <c r="AF4" s="607"/>
      <c r="AG4" s="607"/>
      <c r="AH4" s="607"/>
      <c r="AI4" s="607"/>
      <c r="AJ4" s="608"/>
    </row>
    <row r="5" spans="1:36" ht="12.75" customHeight="1">
      <c r="A5" s="617" t="s">
        <v>176</v>
      </c>
      <c r="B5" s="610"/>
      <c r="C5" s="610"/>
      <c r="D5" s="610"/>
      <c r="E5" s="610"/>
      <c r="F5" s="614"/>
      <c r="G5" s="609" t="s">
        <v>176</v>
      </c>
      <c r="H5" s="610"/>
      <c r="I5" s="610"/>
      <c r="J5" s="610"/>
      <c r="K5" s="610"/>
      <c r="L5" s="614"/>
      <c r="M5" s="609" t="s">
        <v>176</v>
      </c>
      <c r="N5" s="610"/>
      <c r="O5" s="610"/>
      <c r="P5" s="610"/>
      <c r="Q5" s="610"/>
      <c r="R5" s="614"/>
      <c r="S5" s="609" t="s">
        <v>176</v>
      </c>
      <c r="T5" s="610"/>
      <c r="U5" s="610"/>
      <c r="V5" s="610"/>
      <c r="W5" s="610"/>
      <c r="X5" s="614"/>
      <c r="Y5" s="609" t="s">
        <v>176</v>
      </c>
      <c r="Z5" s="610"/>
      <c r="AA5" s="610"/>
      <c r="AB5" s="610"/>
      <c r="AC5" s="610"/>
      <c r="AD5" s="614"/>
      <c r="AE5" s="609" t="s">
        <v>176</v>
      </c>
      <c r="AF5" s="610"/>
      <c r="AG5" s="610"/>
      <c r="AH5" s="610"/>
      <c r="AI5" s="610"/>
      <c r="AJ5" s="611"/>
    </row>
    <row r="6" spans="1:36" ht="12.75" customHeight="1">
      <c r="A6" s="601" t="s">
        <v>177</v>
      </c>
      <c r="B6" s="593"/>
      <c r="C6" s="593"/>
      <c r="D6" s="593"/>
      <c r="E6" s="593"/>
      <c r="F6" s="600"/>
      <c r="G6" s="592" t="s">
        <v>177</v>
      </c>
      <c r="H6" s="593"/>
      <c r="I6" s="593"/>
      <c r="J6" s="593"/>
      <c r="K6" s="593"/>
      <c r="L6" s="600"/>
      <c r="M6" s="592" t="s">
        <v>177</v>
      </c>
      <c r="N6" s="593"/>
      <c r="O6" s="593"/>
      <c r="P6" s="593"/>
      <c r="Q6" s="593"/>
      <c r="R6" s="600"/>
      <c r="S6" s="592" t="s">
        <v>177</v>
      </c>
      <c r="T6" s="593"/>
      <c r="U6" s="593"/>
      <c r="V6" s="593"/>
      <c r="W6" s="593"/>
      <c r="X6" s="600"/>
      <c r="Y6" s="592" t="s">
        <v>177</v>
      </c>
      <c r="Z6" s="593"/>
      <c r="AA6" s="593"/>
      <c r="AB6" s="593"/>
      <c r="AC6" s="593"/>
      <c r="AD6" s="600"/>
      <c r="AE6" s="592" t="s">
        <v>177</v>
      </c>
      <c r="AF6" s="593"/>
      <c r="AG6" s="593"/>
      <c r="AH6" s="593"/>
      <c r="AI6" s="593"/>
      <c r="AJ6" s="594"/>
    </row>
    <row r="7" spans="1:36" ht="12.75" customHeight="1">
      <c r="A7" s="601" t="s">
        <v>177</v>
      </c>
      <c r="B7" s="593"/>
      <c r="C7" s="593"/>
      <c r="D7" s="593"/>
      <c r="E7" s="593"/>
      <c r="F7" s="600"/>
      <c r="G7" s="592" t="s">
        <v>177</v>
      </c>
      <c r="H7" s="593"/>
      <c r="I7" s="593"/>
      <c r="J7" s="593"/>
      <c r="K7" s="593"/>
      <c r="L7" s="600"/>
      <c r="M7" s="592" t="s">
        <v>177</v>
      </c>
      <c r="N7" s="593"/>
      <c r="O7" s="593"/>
      <c r="P7" s="593"/>
      <c r="Q7" s="593"/>
      <c r="R7" s="600"/>
      <c r="S7" s="592" t="s">
        <v>177</v>
      </c>
      <c r="T7" s="593"/>
      <c r="U7" s="593"/>
      <c r="V7" s="593"/>
      <c r="W7" s="593"/>
      <c r="X7" s="600"/>
      <c r="Y7" s="592" t="s">
        <v>177</v>
      </c>
      <c r="Z7" s="593"/>
      <c r="AA7" s="593"/>
      <c r="AB7" s="593"/>
      <c r="AC7" s="593"/>
      <c r="AD7" s="600"/>
      <c r="AE7" s="592" t="s">
        <v>177</v>
      </c>
      <c r="AF7" s="593"/>
      <c r="AG7" s="593"/>
      <c r="AH7" s="593"/>
      <c r="AI7" s="593"/>
      <c r="AJ7" s="594"/>
    </row>
    <row r="8" spans="1:36" ht="12.75" customHeight="1">
      <c r="A8" s="601" t="s">
        <v>178</v>
      </c>
      <c r="B8" s="593"/>
      <c r="C8" s="593"/>
      <c r="D8" s="593"/>
      <c r="E8" s="593"/>
      <c r="F8" s="600"/>
      <c r="G8" s="592" t="s">
        <v>178</v>
      </c>
      <c r="H8" s="593"/>
      <c r="I8" s="593"/>
      <c r="J8" s="593"/>
      <c r="K8" s="593"/>
      <c r="L8" s="600"/>
      <c r="M8" s="592" t="s">
        <v>178</v>
      </c>
      <c r="N8" s="593"/>
      <c r="O8" s="593"/>
      <c r="P8" s="593"/>
      <c r="Q8" s="593"/>
      <c r="R8" s="600"/>
      <c r="S8" s="592" t="s">
        <v>178</v>
      </c>
      <c r="T8" s="593"/>
      <c r="U8" s="593"/>
      <c r="V8" s="593"/>
      <c r="W8" s="593"/>
      <c r="X8" s="600"/>
      <c r="Y8" s="592" t="s">
        <v>178</v>
      </c>
      <c r="Z8" s="593"/>
      <c r="AA8" s="593"/>
      <c r="AB8" s="593"/>
      <c r="AC8" s="593"/>
      <c r="AD8" s="600"/>
      <c r="AE8" s="592" t="s">
        <v>178</v>
      </c>
      <c r="AF8" s="593"/>
      <c r="AG8" s="593"/>
      <c r="AH8" s="593"/>
      <c r="AI8" s="593"/>
      <c r="AJ8" s="594"/>
    </row>
    <row r="9" spans="1:36" ht="12.75" customHeight="1">
      <c r="A9" s="601" t="s">
        <v>177</v>
      </c>
      <c r="B9" s="593"/>
      <c r="C9" s="593"/>
      <c r="D9" s="593"/>
      <c r="E9" s="593"/>
      <c r="F9" s="600"/>
      <c r="G9" s="592" t="s">
        <v>177</v>
      </c>
      <c r="H9" s="593"/>
      <c r="I9" s="593"/>
      <c r="J9" s="593"/>
      <c r="K9" s="593"/>
      <c r="L9" s="600"/>
      <c r="M9" s="592" t="s">
        <v>177</v>
      </c>
      <c r="N9" s="593"/>
      <c r="O9" s="593"/>
      <c r="P9" s="593"/>
      <c r="Q9" s="593"/>
      <c r="R9" s="600"/>
      <c r="S9" s="592" t="s">
        <v>177</v>
      </c>
      <c r="T9" s="593"/>
      <c r="U9" s="593"/>
      <c r="V9" s="593"/>
      <c r="W9" s="593"/>
      <c r="X9" s="600"/>
      <c r="Y9" s="592" t="s">
        <v>177</v>
      </c>
      <c r="Z9" s="593"/>
      <c r="AA9" s="593"/>
      <c r="AB9" s="593"/>
      <c r="AC9" s="593"/>
      <c r="AD9" s="600"/>
      <c r="AE9" s="592" t="s">
        <v>177</v>
      </c>
      <c r="AF9" s="593"/>
      <c r="AG9" s="593"/>
      <c r="AH9" s="593"/>
      <c r="AI9" s="593"/>
      <c r="AJ9" s="594"/>
    </row>
    <row r="10" spans="1:36" ht="12.75" customHeight="1">
      <c r="A10" s="601" t="s">
        <v>179</v>
      </c>
      <c r="B10" s="593"/>
      <c r="C10" s="593"/>
      <c r="D10" s="593"/>
      <c r="E10" s="593"/>
      <c r="F10" s="600"/>
      <c r="G10" s="592" t="s">
        <v>179</v>
      </c>
      <c r="H10" s="593"/>
      <c r="I10" s="593"/>
      <c r="J10" s="593"/>
      <c r="K10" s="593"/>
      <c r="L10" s="600"/>
      <c r="M10" s="592" t="s">
        <v>179</v>
      </c>
      <c r="N10" s="593"/>
      <c r="O10" s="593"/>
      <c r="P10" s="593"/>
      <c r="Q10" s="593"/>
      <c r="R10" s="600"/>
      <c r="S10" s="592" t="s">
        <v>179</v>
      </c>
      <c r="T10" s="593"/>
      <c r="U10" s="593"/>
      <c r="V10" s="593"/>
      <c r="W10" s="593"/>
      <c r="X10" s="600"/>
      <c r="Y10" s="592" t="s">
        <v>179</v>
      </c>
      <c r="Z10" s="593"/>
      <c r="AA10" s="593"/>
      <c r="AB10" s="593"/>
      <c r="AC10" s="593"/>
      <c r="AD10" s="600"/>
      <c r="AE10" s="592" t="s">
        <v>179</v>
      </c>
      <c r="AF10" s="593"/>
      <c r="AG10" s="593"/>
      <c r="AH10" s="593"/>
      <c r="AI10" s="593"/>
      <c r="AJ10" s="594"/>
    </row>
    <row r="11" spans="1:36" ht="12.75" customHeight="1">
      <c r="A11" s="601" t="s">
        <v>180</v>
      </c>
      <c r="B11" s="593"/>
      <c r="C11" s="593"/>
      <c r="D11" s="593"/>
      <c r="E11" s="593"/>
      <c r="F11" s="600"/>
      <c r="G11" s="592" t="s">
        <v>180</v>
      </c>
      <c r="H11" s="593"/>
      <c r="I11" s="593"/>
      <c r="J11" s="593"/>
      <c r="K11" s="593"/>
      <c r="L11" s="600"/>
      <c r="M11" s="592" t="s">
        <v>180</v>
      </c>
      <c r="N11" s="593"/>
      <c r="O11" s="593"/>
      <c r="P11" s="593"/>
      <c r="Q11" s="593"/>
      <c r="R11" s="600"/>
      <c r="S11" s="592" t="s">
        <v>180</v>
      </c>
      <c r="T11" s="593"/>
      <c r="U11" s="593"/>
      <c r="V11" s="593"/>
      <c r="W11" s="593"/>
      <c r="X11" s="600"/>
      <c r="Y11" s="592" t="s">
        <v>180</v>
      </c>
      <c r="Z11" s="593"/>
      <c r="AA11" s="593"/>
      <c r="AB11" s="593"/>
      <c r="AC11" s="593"/>
      <c r="AD11" s="600"/>
      <c r="AE11" s="592" t="s">
        <v>180</v>
      </c>
      <c r="AF11" s="593"/>
      <c r="AG11" s="593"/>
      <c r="AH11" s="593"/>
      <c r="AI11" s="593"/>
      <c r="AJ11" s="594"/>
    </row>
    <row r="12" spans="1:36" ht="12.75" customHeight="1">
      <c r="A12" s="602" t="s">
        <v>181</v>
      </c>
      <c r="B12" s="596"/>
      <c r="C12" s="596"/>
      <c r="D12" s="596"/>
      <c r="E12" s="596"/>
      <c r="F12" s="599"/>
      <c r="G12" s="595" t="s">
        <v>181</v>
      </c>
      <c r="H12" s="596"/>
      <c r="I12" s="596"/>
      <c r="J12" s="596"/>
      <c r="K12" s="596"/>
      <c r="L12" s="599"/>
      <c r="M12" s="595" t="s">
        <v>181</v>
      </c>
      <c r="N12" s="596"/>
      <c r="O12" s="596"/>
      <c r="P12" s="596"/>
      <c r="Q12" s="596"/>
      <c r="R12" s="599"/>
      <c r="S12" s="595" t="s">
        <v>181</v>
      </c>
      <c r="T12" s="596"/>
      <c r="U12" s="596"/>
      <c r="V12" s="596"/>
      <c r="W12" s="596"/>
      <c r="X12" s="599"/>
      <c r="Y12" s="595" t="s">
        <v>181</v>
      </c>
      <c r="Z12" s="596"/>
      <c r="AA12" s="596"/>
      <c r="AB12" s="596"/>
      <c r="AC12" s="596"/>
      <c r="AD12" s="599"/>
      <c r="AE12" s="595" t="s">
        <v>181</v>
      </c>
      <c r="AF12" s="596"/>
      <c r="AG12" s="596"/>
      <c r="AH12" s="596"/>
      <c r="AI12" s="596"/>
      <c r="AJ12" s="597"/>
    </row>
    <row r="13" spans="1:36" ht="12.75" customHeight="1">
      <c r="A13" s="615" t="s">
        <v>182</v>
      </c>
      <c r="B13" s="604"/>
      <c r="C13" s="604"/>
      <c r="D13" s="604"/>
      <c r="E13" s="604"/>
      <c r="F13" s="612"/>
      <c r="G13" s="603" t="s">
        <v>182</v>
      </c>
      <c r="H13" s="604"/>
      <c r="I13" s="604"/>
      <c r="J13" s="604"/>
      <c r="K13" s="604"/>
      <c r="L13" s="612"/>
      <c r="M13" s="603" t="s">
        <v>182</v>
      </c>
      <c r="N13" s="604"/>
      <c r="O13" s="604"/>
      <c r="P13" s="604"/>
      <c r="Q13" s="604"/>
      <c r="R13" s="612"/>
      <c r="S13" s="603" t="s">
        <v>182</v>
      </c>
      <c r="T13" s="604"/>
      <c r="U13" s="604"/>
      <c r="V13" s="604"/>
      <c r="W13" s="604"/>
      <c r="X13" s="612"/>
      <c r="Y13" s="603" t="s">
        <v>182</v>
      </c>
      <c r="Z13" s="604"/>
      <c r="AA13" s="604"/>
      <c r="AB13" s="604"/>
      <c r="AC13" s="604"/>
      <c r="AD13" s="612"/>
      <c r="AE13" s="603" t="s">
        <v>182</v>
      </c>
      <c r="AF13" s="604"/>
      <c r="AG13" s="604"/>
      <c r="AH13" s="604"/>
      <c r="AI13" s="604"/>
      <c r="AJ13" s="605"/>
    </row>
    <row r="14" spans="1:36" ht="12.75" customHeight="1">
      <c r="A14" s="616"/>
      <c r="B14" s="607"/>
      <c r="C14" s="607"/>
      <c r="D14" s="607"/>
      <c r="E14" s="607"/>
      <c r="F14" s="613"/>
      <c r="G14" s="606"/>
      <c r="H14" s="607"/>
      <c r="I14" s="607"/>
      <c r="J14" s="607"/>
      <c r="K14" s="607"/>
      <c r="L14" s="613"/>
      <c r="M14" s="606"/>
      <c r="N14" s="607"/>
      <c r="O14" s="607"/>
      <c r="P14" s="607"/>
      <c r="Q14" s="607"/>
      <c r="R14" s="613"/>
      <c r="S14" s="606"/>
      <c r="T14" s="607"/>
      <c r="U14" s="607"/>
      <c r="V14" s="607"/>
      <c r="W14" s="607"/>
      <c r="X14" s="613"/>
      <c r="Y14" s="606"/>
      <c r="Z14" s="607"/>
      <c r="AA14" s="607"/>
      <c r="AB14" s="607"/>
      <c r="AC14" s="607"/>
      <c r="AD14" s="613"/>
      <c r="AE14" s="606"/>
      <c r="AF14" s="607"/>
      <c r="AG14" s="607"/>
      <c r="AH14" s="607"/>
      <c r="AI14" s="607"/>
      <c r="AJ14" s="608"/>
    </row>
    <row r="15" spans="1:36" ht="12.75" customHeight="1">
      <c r="A15" s="617" t="s">
        <v>176</v>
      </c>
      <c r="B15" s="610"/>
      <c r="C15" s="610"/>
      <c r="D15" s="610"/>
      <c r="E15" s="610"/>
      <c r="F15" s="614"/>
      <c r="G15" s="609" t="s">
        <v>176</v>
      </c>
      <c r="H15" s="610"/>
      <c r="I15" s="610"/>
      <c r="J15" s="610"/>
      <c r="K15" s="610"/>
      <c r="L15" s="614"/>
      <c r="M15" s="609" t="s">
        <v>176</v>
      </c>
      <c r="N15" s="610"/>
      <c r="O15" s="610"/>
      <c r="P15" s="610"/>
      <c r="Q15" s="610"/>
      <c r="R15" s="614"/>
      <c r="S15" s="609" t="s">
        <v>176</v>
      </c>
      <c r="T15" s="610"/>
      <c r="U15" s="610"/>
      <c r="V15" s="610"/>
      <c r="W15" s="610"/>
      <c r="X15" s="614"/>
      <c r="Y15" s="609" t="s">
        <v>176</v>
      </c>
      <c r="Z15" s="610"/>
      <c r="AA15" s="610"/>
      <c r="AB15" s="610"/>
      <c r="AC15" s="610"/>
      <c r="AD15" s="614"/>
      <c r="AE15" s="609" t="s">
        <v>176</v>
      </c>
      <c r="AF15" s="610"/>
      <c r="AG15" s="610"/>
      <c r="AH15" s="610"/>
      <c r="AI15" s="610"/>
      <c r="AJ15" s="611"/>
    </row>
    <row r="16" spans="1:36" ht="12.75" customHeight="1">
      <c r="A16" s="601" t="s">
        <v>177</v>
      </c>
      <c r="B16" s="593"/>
      <c r="C16" s="593"/>
      <c r="D16" s="593"/>
      <c r="E16" s="593"/>
      <c r="F16" s="600"/>
      <c r="G16" s="592" t="s">
        <v>177</v>
      </c>
      <c r="H16" s="593"/>
      <c r="I16" s="593"/>
      <c r="J16" s="593"/>
      <c r="K16" s="593"/>
      <c r="L16" s="600"/>
      <c r="M16" s="592" t="s">
        <v>177</v>
      </c>
      <c r="N16" s="593"/>
      <c r="O16" s="593"/>
      <c r="P16" s="593"/>
      <c r="Q16" s="593"/>
      <c r="R16" s="600"/>
      <c r="S16" s="592" t="s">
        <v>177</v>
      </c>
      <c r="T16" s="593"/>
      <c r="U16" s="593"/>
      <c r="V16" s="593"/>
      <c r="W16" s="593"/>
      <c r="X16" s="600"/>
      <c r="Y16" s="592" t="s">
        <v>177</v>
      </c>
      <c r="Z16" s="593"/>
      <c r="AA16" s="593"/>
      <c r="AB16" s="593"/>
      <c r="AC16" s="593"/>
      <c r="AD16" s="600"/>
      <c r="AE16" s="592" t="s">
        <v>177</v>
      </c>
      <c r="AF16" s="593"/>
      <c r="AG16" s="593"/>
      <c r="AH16" s="593"/>
      <c r="AI16" s="593"/>
      <c r="AJ16" s="594"/>
    </row>
    <row r="17" spans="1:36" ht="12.75" customHeight="1">
      <c r="A17" s="601" t="s">
        <v>177</v>
      </c>
      <c r="B17" s="593"/>
      <c r="C17" s="593"/>
      <c r="D17" s="593"/>
      <c r="E17" s="593"/>
      <c r="F17" s="600"/>
      <c r="G17" s="592" t="s">
        <v>177</v>
      </c>
      <c r="H17" s="593"/>
      <c r="I17" s="593"/>
      <c r="J17" s="593"/>
      <c r="K17" s="593"/>
      <c r="L17" s="600"/>
      <c r="M17" s="592" t="s">
        <v>177</v>
      </c>
      <c r="N17" s="593"/>
      <c r="O17" s="593"/>
      <c r="P17" s="593"/>
      <c r="Q17" s="593"/>
      <c r="R17" s="600"/>
      <c r="S17" s="592" t="s">
        <v>177</v>
      </c>
      <c r="T17" s="593"/>
      <c r="U17" s="593"/>
      <c r="V17" s="593"/>
      <c r="W17" s="593"/>
      <c r="X17" s="600"/>
      <c r="Y17" s="592" t="s">
        <v>177</v>
      </c>
      <c r="Z17" s="593"/>
      <c r="AA17" s="593"/>
      <c r="AB17" s="593"/>
      <c r="AC17" s="593"/>
      <c r="AD17" s="600"/>
      <c r="AE17" s="592" t="s">
        <v>177</v>
      </c>
      <c r="AF17" s="593"/>
      <c r="AG17" s="593"/>
      <c r="AH17" s="593"/>
      <c r="AI17" s="593"/>
      <c r="AJ17" s="594"/>
    </row>
    <row r="18" spans="1:36" ht="12.75" customHeight="1">
      <c r="A18" s="601" t="s">
        <v>178</v>
      </c>
      <c r="B18" s="593"/>
      <c r="C18" s="593"/>
      <c r="D18" s="593"/>
      <c r="E18" s="593"/>
      <c r="F18" s="600"/>
      <c r="G18" s="592" t="s">
        <v>178</v>
      </c>
      <c r="H18" s="593"/>
      <c r="I18" s="593"/>
      <c r="J18" s="593"/>
      <c r="K18" s="593"/>
      <c r="L18" s="600"/>
      <c r="M18" s="592" t="s">
        <v>178</v>
      </c>
      <c r="N18" s="593"/>
      <c r="O18" s="593"/>
      <c r="P18" s="593"/>
      <c r="Q18" s="593"/>
      <c r="R18" s="600"/>
      <c r="S18" s="592" t="s">
        <v>178</v>
      </c>
      <c r="T18" s="593"/>
      <c r="U18" s="593"/>
      <c r="V18" s="593"/>
      <c r="W18" s="593"/>
      <c r="X18" s="600"/>
      <c r="Y18" s="592" t="s">
        <v>178</v>
      </c>
      <c r="Z18" s="593"/>
      <c r="AA18" s="593"/>
      <c r="AB18" s="593"/>
      <c r="AC18" s="593"/>
      <c r="AD18" s="600"/>
      <c r="AE18" s="592" t="s">
        <v>178</v>
      </c>
      <c r="AF18" s="593"/>
      <c r="AG18" s="593"/>
      <c r="AH18" s="593"/>
      <c r="AI18" s="593"/>
      <c r="AJ18" s="594"/>
    </row>
    <row r="19" spans="1:36" ht="12.75" customHeight="1">
      <c r="A19" s="601" t="s">
        <v>177</v>
      </c>
      <c r="B19" s="593"/>
      <c r="C19" s="593"/>
      <c r="D19" s="593"/>
      <c r="E19" s="593"/>
      <c r="F19" s="600"/>
      <c r="G19" s="592" t="s">
        <v>177</v>
      </c>
      <c r="H19" s="593"/>
      <c r="I19" s="593"/>
      <c r="J19" s="593"/>
      <c r="K19" s="593"/>
      <c r="L19" s="600"/>
      <c r="M19" s="592" t="s">
        <v>177</v>
      </c>
      <c r="N19" s="593"/>
      <c r="O19" s="593"/>
      <c r="P19" s="593"/>
      <c r="Q19" s="593"/>
      <c r="R19" s="600"/>
      <c r="S19" s="592" t="s">
        <v>177</v>
      </c>
      <c r="T19" s="593"/>
      <c r="U19" s="593"/>
      <c r="V19" s="593"/>
      <c r="W19" s="593"/>
      <c r="X19" s="600"/>
      <c r="Y19" s="592" t="s">
        <v>177</v>
      </c>
      <c r="Z19" s="593"/>
      <c r="AA19" s="593"/>
      <c r="AB19" s="593"/>
      <c r="AC19" s="593"/>
      <c r="AD19" s="600"/>
      <c r="AE19" s="592" t="s">
        <v>177</v>
      </c>
      <c r="AF19" s="593"/>
      <c r="AG19" s="593"/>
      <c r="AH19" s="593"/>
      <c r="AI19" s="593"/>
      <c r="AJ19" s="594"/>
    </row>
    <row r="20" spans="1:36" ht="12.75" customHeight="1">
      <c r="A20" s="601" t="s">
        <v>179</v>
      </c>
      <c r="B20" s="593"/>
      <c r="C20" s="593"/>
      <c r="D20" s="593"/>
      <c r="E20" s="593"/>
      <c r="F20" s="600"/>
      <c r="G20" s="592" t="s">
        <v>179</v>
      </c>
      <c r="H20" s="593"/>
      <c r="I20" s="593"/>
      <c r="J20" s="593"/>
      <c r="K20" s="593"/>
      <c r="L20" s="600"/>
      <c r="M20" s="592" t="s">
        <v>179</v>
      </c>
      <c r="N20" s="593"/>
      <c r="O20" s="593"/>
      <c r="P20" s="593"/>
      <c r="Q20" s="593"/>
      <c r="R20" s="600"/>
      <c r="S20" s="592" t="s">
        <v>179</v>
      </c>
      <c r="T20" s="593"/>
      <c r="U20" s="593"/>
      <c r="V20" s="593"/>
      <c r="W20" s="593"/>
      <c r="X20" s="600"/>
      <c r="Y20" s="592" t="s">
        <v>179</v>
      </c>
      <c r="Z20" s="593"/>
      <c r="AA20" s="593"/>
      <c r="AB20" s="593"/>
      <c r="AC20" s="593"/>
      <c r="AD20" s="600"/>
      <c r="AE20" s="592" t="s">
        <v>179</v>
      </c>
      <c r="AF20" s="593"/>
      <c r="AG20" s="593"/>
      <c r="AH20" s="593"/>
      <c r="AI20" s="593"/>
      <c r="AJ20" s="594"/>
    </row>
    <row r="21" spans="1:36" ht="12.75" customHeight="1">
      <c r="A21" s="601" t="s">
        <v>180</v>
      </c>
      <c r="B21" s="593"/>
      <c r="C21" s="593"/>
      <c r="D21" s="593"/>
      <c r="E21" s="593"/>
      <c r="F21" s="600"/>
      <c r="G21" s="592" t="s">
        <v>180</v>
      </c>
      <c r="H21" s="593"/>
      <c r="I21" s="593"/>
      <c r="J21" s="593"/>
      <c r="K21" s="593"/>
      <c r="L21" s="600"/>
      <c r="M21" s="592" t="s">
        <v>180</v>
      </c>
      <c r="N21" s="593"/>
      <c r="O21" s="593"/>
      <c r="P21" s="593"/>
      <c r="Q21" s="593"/>
      <c r="R21" s="600"/>
      <c r="S21" s="592" t="s">
        <v>180</v>
      </c>
      <c r="T21" s="593"/>
      <c r="U21" s="593"/>
      <c r="V21" s="593"/>
      <c r="W21" s="593"/>
      <c r="X21" s="600"/>
      <c r="Y21" s="592" t="s">
        <v>180</v>
      </c>
      <c r="Z21" s="593"/>
      <c r="AA21" s="593"/>
      <c r="AB21" s="593"/>
      <c r="AC21" s="593"/>
      <c r="AD21" s="600"/>
      <c r="AE21" s="592" t="s">
        <v>180</v>
      </c>
      <c r="AF21" s="593"/>
      <c r="AG21" s="593"/>
      <c r="AH21" s="593"/>
      <c r="AI21" s="593"/>
      <c r="AJ21" s="594"/>
    </row>
    <row r="22" spans="1:36" ht="12.75" customHeight="1">
      <c r="A22" s="602" t="s">
        <v>181</v>
      </c>
      <c r="B22" s="596"/>
      <c r="C22" s="596"/>
      <c r="D22" s="596"/>
      <c r="E22" s="596"/>
      <c r="F22" s="599"/>
      <c r="G22" s="595" t="s">
        <v>181</v>
      </c>
      <c r="H22" s="596"/>
      <c r="I22" s="596"/>
      <c r="J22" s="596"/>
      <c r="K22" s="596"/>
      <c r="L22" s="599"/>
      <c r="M22" s="595" t="s">
        <v>181</v>
      </c>
      <c r="N22" s="596"/>
      <c r="O22" s="596"/>
      <c r="P22" s="596"/>
      <c r="Q22" s="596"/>
      <c r="R22" s="599"/>
      <c r="S22" s="595" t="s">
        <v>181</v>
      </c>
      <c r="T22" s="596"/>
      <c r="U22" s="596"/>
      <c r="V22" s="596"/>
      <c r="W22" s="596"/>
      <c r="X22" s="599"/>
      <c r="Y22" s="595" t="s">
        <v>181</v>
      </c>
      <c r="Z22" s="596"/>
      <c r="AA22" s="596"/>
      <c r="AB22" s="596"/>
      <c r="AC22" s="596"/>
      <c r="AD22" s="599"/>
      <c r="AE22" s="595" t="s">
        <v>181</v>
      </c>
      <c r="AF22" s="596"/>
      <c r="AG22" s="596"/>
      <c r="AH22" s="596"/>
      <c r="AI22" s="596"/>
      <c r="AJ22" s="597"/>
    </row>
    <row r="23" spans="1:36" ht="12.75" customHeight="1">
      <c r="A23" s="615" t="s">
        <v>183</v>
      </c>
      <c r="B23" s="604"/>
      <c r="C23" s="604"/>
      <c r="D23" s="604"/>
      <c r="E23" s="604"/>
      <c r="F23" s="612"/>
      <c r="G23" s="603" t="s">
        <v>183</v>
      </c>
      <c r="H23" s="604"/>
      <c r="I23" s="604"/>
      <c r="J23" s="604"/>
      <c r="K23" s="604"/>
      <c r="L23" s="612"/>
      <c r="M23" s="603" t="s">
        <v>183</v>
      </c>
      <c r="N23" s="604"/>
      <c r="O23" s="604"/>
      <c r="P23" s="604"/>
      <c r="Q23" s="604"/>
      <c r="R23" s="612"/>
      <c r="S23" s="603" t="s">
        <v>183</v>
      </c>
      <c r="T23" s="604"/>
      <c r="U23" s="604"/>
      <c r="V23" s="604"/>
      <c r="W23" s="604"/>
      <c r="X23" s="612"/>
      <c r="Y23" s="603" t="s">
        <v>183</v>
      </c>
      <c r="Z23" s="604"/>
      <c r="AA23" s="604"/>
      <c r="AB23" s="604"/>
      <c r="AC23" s="604"/>
      <c r="AD23" s="612"/>
      <c r="AE23" s="603" t="s">
        <v>183</v>
      </c>
      <c r="AF23" s="604"/>
      <c r="AG23" s="604"/>
      <c r="AH23" s="604"/>
      <c r="AI23" s="604"/>
      <c r="AJ23" s="605"/>
    </row>
    <row r="24" spans="1:36" ht="12.75" customHeight="1">
      <c r="A24" s="616"/>
      <c r="B24" s="607"/>
      <c r="C24" s="607"/>
      <c r="D24" s="607"/>
      <c r="E24" s="607"/>
      <c r="F24" s="613"/>
      <c r="G24" s="606"/>
      <c r="H24" s="607"/>
      <c r="I24" s="607"/>
      <c r="J24" s="607"/>
      <c r="K24" s="607"/>
      <c r="L24" s="613"/>
      <c r="M24" s="606"/>
      <c r="N24" s="607"/>
      <c r="O24" s="607"/>
      <c r="P24" s="607"/>
      <c r="Q24" s="607"/>
      <c r="R24" s="613"/>
      <c r="S24" s="606"/>
      <c r="T24" s="607"/>
      <c r="U24" s="607"/>
      <c r="V24" s="607"/>
      <c r="W24" s="607"/>
      <c r="X24" s="613"/>
      <c r="Y24" s="606"/>
      <c r="Z24" s="607"/>
      <c r="AA24" s="607"/>
      <c r="AB24" s="607"/>
      <c r="AC24" s="607"/>
      <c r="AD24" s="613"/>
      <c r="AE24" s="606"/>
      <c r="AF24" s="607"/>
      <c r="AG24" s="607"/>
      <c r="AH24" s="607"/>
      <c r="AI24" s="607"/>
      <c r="AJ24" s="608"/>
    </row>
    <row r="25" spans="1:36" ht="12.75" customHeight="1">
      <c r="A25" s="617" t="s">
        <v>176</v>
      </c>
      <c r="B25" s="610"/>
      <c r="C25" s="610"/>
      <c r="D25" s="610"/>
      <c r="E25" s="610"/>
      <c r="F25" s="614"/>
      <c r="G25" s="609" t="s">
        <v>176</v>
      </c>
      <c r="H25" s="610"/>
      <c r="I25" s="610"/>
      <c r="J25" s="610"/>
      <c r="K25" s="610"/>
      <c r="L25" s="614"/>
      <c r="M25" s="609" t="s">
        <v>176</v>
      </c>
      <c r="N25" s="610"/>
      <c r="O25" s="610"/>
      <c r="P25" s="610"/>
      <c r="Q25" s="610"/>
      <c r="R25" s="614"/>
      <c r="S25" s="609" t="s">
        <v>176</v>
      </c>
      <c r="T25" s="610"/>
      <c r="U25" s="610"/>
      <c r="V25" s="610"/>
      <c r="W25" s="610"/>
      <c r="X25" s="614"/>
      <c r="Y25" s="609" t="s">
        <v>176</v>
      </c>
      <c r="Z25" s="610"/>
      <c r="AA25" s="610"/>
      <c r="AB25" s="610"/>
      <c r="AC25" s="610"/>
      <c r="AD25" s="614"/>
      <c r="AE25" s="609" t="s">
        <v>176</v>
      </c>
      <c r="AF25" s="610"/>
      <c r="AG25" s="610"/>
      <c r="AH25" s="610"/>
      <c r="AI25" s="610"/>
      <c r="AJ25" s="611"/>
    </row>
    <row r="26" spans="1:36" ht="12.75" customHeight="1">
      <c r="A26" s="601" t="s">
        <v>177</v>
      </c>
      <c r="B26" s="593"/>
      <c r="C26" s="593"/>
      <c r="D26" s="593"/>
      <c r="E26" s="593"/>
      <c r="F26" s="600"/>
      <c r="G26" s="592" t="s">
        <v>177</v>
      </c>
      <c r="H26" s="593"/>
      <c r="I26" s="593"/>
      <c r="J26" s="593"/>
      <c r="K26" s="593"/>
      <c r="L26" s="600"/>
      <c r="M26" s="592" t="s">
        <v>177</v>
      </c>
      <c r="N26" s="593"/>
      <c r="O26" s="593"/>
      <c r="P26" s="593"/>
      <c r="Q26" s="593"/>
      <c r="R26" s="600"/>
      <c r="S26" s="592" t="s">
        <v>177</v>
      </c>
      <c r="T26" s="593"/>
      <c r="U26" s="593"/>
      <c r="V26" s="593"/>
      <c r="W26" s="593"/>
      <c r="X26" s="600"/>
      <c r="Y26" s="592" t="s">
        <v>177</v>
      </c>
      <c r="Z26" s="593"/>
      <c r="AA26" s="593"/>
      <c r="AB26" s="593"/>
      <c r="AC26" s="593"/>
      <c r="AD26" s="600"/>
      <c r="AE26" s="592" t="s">
        <v>177</v>
      </c>
      <c r="AF26" s="593"/>
      <c r="AG26" s="593"/>
      <c r="AH26" s="593"/>
      <c r="AI26" s="593"/>
      <c r="AJ26" s="594"/>
    </row>
    <row r="27" spans="1:36" ht="12.75" customHeight="1">
      <c r="A27" s="601" t="s">
        <v>177</v>
      </c>
      <c r="B27" s="593"/>
      <c r="C27" s="593"/>
      <c r="D27" s="593"/>
      <c r="E27" s="593"/>
      <c r="F27" s="600"/>
      <c r="G27" s="592" t="s">
        <v>177</v>
      </c>
      <c r="H27" s="593"/>
      <c r="I27" s="593"/>
      <c r="J27" s="593"/>
      <c r="K27" s="593"/>
      <c r="L27" s="600"/>
      <c r="M27" s="592" t="s">
        <v>177</v>
      </c>
      <c r="N27" s="593"/>
      <c r="O27" s="593"/>
      <c r="P27" s="593"/>
      <c r="Q27" s="593"/>
      <c r="R27" s="600"/>
      <c r="S27" s="592" t="s">
        <v>177</v>
      </c>
      <c r="T27" s="593"/>
      <c r="U27" s="593"/>
      <c r="V27" s="593"/>
      <c r="W27" s="593"/>
      <c r="X27" s="600"/>
      <c r="Y27" s="592" t="s">
        <v>177</v>
      </c>
      <c r="Z27" s="593"/>
      <c r="AA27" s="593"/>
      <c r="AB27" s="593"/>
      <c r="AC27" s="593"/>
      <c r="AD27" s="600"/>
      <c r="AE27" s="592" t="s">
        <v>177</v>
      </c>
      <c r="AF27" s="593"/>
      <c r="AG27" s="593"/>
      <c r="AH27" s="593"/>
      <c r="AI27" s="593"/>
      <c r="AJ27" s="594"/>
    </row>
    <row r="28" spans="1:36" ht="12.75" customHeight="1">
      <c r="A28" s="601" t="s">
        <v>178</v>
      </c>
      <c r="B28" s="593"/>
      <c r="C28" s="593"/>
      <c r="D28" s="593"/>
      <c r="E28" s="593"/>
      <c r="F28" s="600"/>
      <c r="G28" s="592" t="s">
        <v>178</v>
      </c>
      <c r="H28" s="593"/>
      <c r="I28" s="593"/>
      <c r="J28" s="593"/>
      <c r="K28" s="593"/>
      <c r="L28" s="600"/>
      <c r="M28" s="592" t="s">
        <v>178</v>
      </c>
      <c r="N28" s="593"/>
      <c r="O28" s="593"/>
      <c r="P28" s="593"/>
      <c r="Q28" s="593"/>
      <c r="R28" s="600"/>
      <c r="S28" s="592" t="s">
        <v>178</v>
      </c>
      <c r="T28" s="593"/>
      <c r="U28" s="593"/>
      <c r="V28" s="593"/>
      <c r="W28" s="593"/>
      <c r="X28" s="600"/>
      <c r="Y28" s="592" t="s">
        <v>178</v>
      </c>
      <c r="Z28" s="593"/>
      <c r="AA28" s="593"/>
      <c r="AB28" s="593"/>
      <c r="AC28" s="593"/>
      <c r="AD28" s="600"/>
      <c r="AE28" s="592" t="s">
        <v>178</v>
      </c>
      <c r="AF28" s="593"/>
      <c r="AG28" s="593"/>
      <c r="AH28" s="593"/>
      <c r="AI28" s="593"/>
      <c r="AJ28" s="594"/>
    </row>
    <row r="29" spans="1:36" ht="12.75" customHeight="1">
      <c r="A29" s="601" t="s">
        <v>177</v>
      </c>
      <c r="B29" s="593"/>
      <c r="C29" s="593"/>
      <c r="D29" s="593"/>
      <c r="E29" s="593"/>
      <c r="F29" s="600"/>
      <c r="G29" s="592" t="s">
        <v>177</v>
      </c>
      <c r="H29" s="593"/>
      <c r="I29" s="593"/>
      <c r="J29" s="593"/>
      <c r="K29" s="593"/>
      <c r="L29" s="600"/>
      <c r="M29" s="592" t="s">
        <v>177</v>
      </c>
      <c r="N29" s="593"/>
      <c r="O29" s="593"/>
      <c r="P29" s="593"/>
      <c r="Q29" s="593"/>
      <c r="R29" s="600"/>
      <c r="S29" s="592" t="s">
        <v>177</v>
      </c>
      <c r="T29" s="593"/>
      <c r="U29" s="593"/>
      <c r="V29" s="593"/>
      <c r="W29" s="593"/>
      <c r="X29" s="600"/>
      <c r="Y29" s="592" t="s">
        <v>177</v>
      </c>
      <c r="Z29" s="593"/>
      <c r="AA29" s="593"/>
      <c r="AB29" s="593"/>
      <c r="AC29" s="593"/>
      <c r="AD29" s="600"/>
      <c r="AE29" s="592" t="s">
        <v>177</v>
      </c>
      <c r="AF29" s="593"/>
      <c r="AG29" s="593"/>
      <c r="AH29" s="593"/>
      <c r="AI29" s="593"/>
      <c r="AJ29" s="594"/>
    </row>
    <row r="30" spans="1:36" ht="12.75" customHeight="1">
      <c r="A30" s="601" t="s">
        <v>179</v>
      </c>
      <c r="B30" s="593"/>
      <c r="C30" s="593"/>
      <c r="D30" s="593"/>
      <c r="E30" s="593"/>
      <c r="F30" s="600"/>
      <c r="G30" s="592" t="s">
        <v>179</v>
      </c>
      <c r="H30" s="593"/>
      <c r="I30" s="593"/>
      <c r="J30" s="593"/>
      <c r="K30" s="593"/>
      <c r="L30" s="600"/>
      <c r="M30" s="592" t="s">
        <v>179</v>
      </c>
      <c r="N30" s="593"/>
      <c r="O30" s="593"/>
      <c r="P30" s="593"/>
      <c r="Q30" s="593"/>
      <c r="R30" s="600"/>
      <c r="S30" s="592" t="s">
        <v>179</v>
      </c>
      <c r="T30" s="593"/>
      <c r="U30" s="593"/>
      <c r="V30" s="593"/>
      <c r="W30" s="593"/>
      <c r="X30" s="600"/>
      <c r="Y30" s="592" t="s">
        <v>179</v>
      </c>
      <c r="Z30" s="593"/>
      <c r="AA30" s="593"/>
      <c r="AB30" s="593"/>
      <c r="AC30" s="593"/>
      <c r="AD30" s="600"/>
      <c r="AE30" s="592" t="s">
        <v>179</v>
      </c>
      <c r="AF30" s="593"/>
      <c r="AG30" s="593"/>
      <c r="AH30" s="593"/>
      <c r="AI30" s="593"/>
      <c r="AJ30" s="594"/>
    </row>
    <row r="31" spans="1:36" ht="12.75" customHeight="1">
      <c r="A31" s="601" t="s">
        <v>180</v>
      </c>
      <c r="B31" s="593"/>
      <c r="C31" s="593"/>
      <c r="D31" s="593"/>
      <c r="E31" s="593"/>
      <c r="F31" s="600"/>
      <c r="G31" s="592" t="s">
        <v>180</v>
      </c>
      <c r="H31" s="593"/>
      <c r="I31" s="593"/>
      <c r="J31" s="593"/>
      <c r="K31" s="593"/>
      <c r="L31" s="600"/>
      <c r="M31" s="592" t="s">
        <v>180</v>
      </c>
      <c r="N31" s="593"/>
      <c r="O31" s="593"/>
      <c r="P31" s="593"/>
      <c r="Q31" s="593"/>
      <c r="R31" s="600"/>
      <c r="S31" s="592" t="s">
        <v>180</v>
      </c>
      <c r="T31" s="593"/>
      <c r="U31" s="593"/>
      <c r="V31" s="593"/>
      <c r="W31" s="593"/>
      <c r="X31" s="600"/>
      <c r="Y31" s="592" t="s">
        <v>180</v>
      </c>
      <c r="Z31" s="593"/>
      <c r="AA31" s="593"/>
      <c r="AB31" s="593"/>
      <c r="AC31" s="593"/>
      <c r="AD31" s="600"/>
      <c r="AE31" s="592" t="s">
        <v>180</v>
      </c>
      <c r="AF31" s="593"/>
      <c r="AG31" s="593"/>
      <c r="AH31" s="593"/>
      <c r="AI31" s="593"/>
      <c r="AJ31" s="594"/>
    </row>
    <row r="32" spans="1:36" ht="12.75" customHeight="1">
      <c r="A32" s="602" t="s">
        <v>181</v>
      </c>
      <c r="B32" s="596"/>
      <c r="C32" s="596"/>
      <c r="D32" s="596"/>
      <c r="E32" s="596"/>
      <c r="F32" s="599"/>
      <c r="G32" s="595" t="s">
        <v>181</v>
      </c>
      <c r="H32" s="596"/>
      <c r="I32" s="596"/>
      <c r="J32" s="596"/>
      <c r="K32" s="596"/>
      <c r="L32" s="599"/>
      <c r="M32" s="595" t="s">
        <v>181</v>
      </c>
      <c r="N32" s="596"/>
      <c r="O32" s="596"/>
      <c r="P32" s="596"/>
      <c r="Q32" s="596"/>
      <c r="R32" s="599"/>
      <c r="S32" s="595" t="s">
        <v>181</v>
      </c>
      <c r="T32" s="596"/>
      <c r="U32" s="596"/>
      <c r="V32" s="596"/>
      <c r="W32" s="596"/>
      <c r="X32" s="599"/>
      <c r="Y32" s="595" t="s">
        <v>181</v>
      </c>
      <c r="Z32" s="596"/>
      <c r="AA32" s="596"/>
      <c r="AB32" s="596"/>
      <c r="AC32" s="596"/>
      <c r="AD32" s="599"/>
      <c r="AE32" s="595" t="s">
        <v>181</v>
      </c>
      <c r="AF32" s="596"/>
      <c r="AG32" s="596"/>
      <c r="AH32" s="596"/>
      <c r="AI32" s="596"/>
      <c r="AJ32" s="597"/>
    </row>
    <row r="33" spans="1:36" ht="12.75" customHeight="1">
      <c r="A33" s="615" t="s">
        <v>184</v>
      </c>
      <c r="B33" s="604"/>
      <c r="C33" s="604"/>
      <c r="D33" s="604"/>
      <c r="E33" s="604"/>
      <c r="F33" s="612"/>
      <c r="G33" s="603" t="s">
        <v>184</v>
      </c>
      <c r="H33" s="604"/>
      <c r="I33" s="604"/>
      <c r="J33" s="604"/>
      <c r="K33" s="604"/>
      <c r="L33" s="612"/>
      <c r="M33" s="603" t="s">
        <v>184</v>
      </c>
      <c r="N33" s="604"/>
      <c r="O33" s="604"/>
      <c r="P33" s="604"/>
      <c r="Q33" s="604"/>
      <c r="R33" s="612"/>
      <c r="S33" s="603" t="s">
        <v>184</v>
      </c>
      <c r="T33" s="604"/>
      <c r="U33" s="604"/>
      <c r="V33" s="604"/>
      <c r="W33" s="604"/>
      <c r="X33" s="612"/>
      <c r="Y33" s="603" t="s">
        <v>184</v>
      </c>
      <c r="Z33" s="604"/>
      <c r="AA33" s="604"/>
      <c r="AB33" s="604"/>
      <c r="AC33" s="604"/>
      <c r="AD33" s="612"/>
      <c r="AE33" s="603" t="s">
        <v>184</v>
      </c>
      <c r="AF33" s="604"/>
      <c r="AG33" s="604"/>
      <c r="AH33" s="604"/>
      <c r="AI33" s="604"/>
      <c r="AJ33" s="605"/>
    </row>
    <row r="34" spans="1:36" ht="12.75" customHeight="1">
      <c r="A34" s="616"/>
      <c r="B34" s="607"/>
      <c r="C34" s="607"/>
      <c r="D34" s="607"/>
      <c r="E34" s="607"/>
      <c r="F34" s="613"/>
      <c r="G34" s="606"/>
      <c r="H34" s="607"/>
      <c r="I34" s="607"/>
      <c r="J34" s="607"/>
      <c r="K34" s="607"/>
      <c r="L34" s="613"/>
      <c r="M34" s="606"/>
      <c r="N34" s="607"/>
      <c r="O34" s="607"/>
      <c r="P34" s="607"/>
      <c r="Q34" s="607"/>
      <c r="R34" s="613"/>
      <c r="S34" s="606"/>
      <c r="T34" s="607"/>
      <c r="U34" s="607"/>
      <c r="V34" s="607"/>
      <c r="W34" s="607"/>
      <c r="X34" s="613"/>
      <c r="Y34" s="606"/>
      <c r="Z34" s="607"/>
      <c r="AA34" s="607"/>
      <c r="AB34" s="607"/>
      <c r="AC34" s="607"/>
      <c r="AD34" s="613"/>
      <c r="AE34" s="606"/>
      <c r="AF34" s="607"/>
      <c r="AG34" s="607"/>
      <c r="AH34" s="607"/>
      <c r="AI34" s="607"/>
      <c r="AJ34" s="608"/>
    </row>
    <row r="35" spans="1:36" ht="12.75" customHeight="1">
      <c r="A35" s="617" t="s">
        <v>176</v>
      </c>
      <c r="B35" s="610"/>
      <c r="C35" s="610"/>
      <c r="D35" s="610"/>
      <c r="E35" s="610"/>
      <c r="F35" s="614"/>
      <c r="G35" s="609" t="s">
        <v>176</v>
      </c>
      <c r="H35" s="610"/>
      <c r="I35" s="610"/>
      <c r="J35" s="610"/>
      <c r="K35" s="610"/>
      <c r="L35" s="614"/>
      <c r="M35" s="609" t="s">
        <v>176</v>
      </c>
      <c r="N35" s="610"/>
      <c r="O35" s="610"/>
      <c r="P35" s="610"/>
      <c r="Q35" s="610"/>
      <c r="R35" s="614"/>
      <c r="S35" s="609" t="s">
        <v>176</v>
      </c>
      <c r="T35" s="610"/>
      <c r="U35" s="610"/>
      <c r="V35" s="610"/>
      <c r="W35" s="610"/>
      <c r="X35" s="614"/>
      <c r="Y35" s="609" t="s">
        <v>176</v>
      </c>
      <c r="Z35" s="610"/>
      <c r="AA35" s="610"/>
      <c r="AB35" s="610"/>
      <c r="AC35" s="610"/>
      <c r="AD35" s="614"/>
      <c r="AE35" s="609" t="s">
        <v>176</v>
      </c>
      <c r="AF35" s="610"/>
      <c r="AG35" s="610"/>
      <c r="AH35" s="610"/>
      <c r="AI35" s="610"/>
      <c r="AJ35" s="611"/>
    </row>
    <row r="36" spans="1:36" ht="12.75" customHeight="1">
      <c r="A36" s="601" t="s">
        <v>177</v>
      </c>
      <c r="B36" s="593"/>
      <c r="C36" s="593"/>
      <c r="D36" s="593"/>
      <c r="E36" s="593"/>
      <c r="F36" s="600"/>
      <c r="G36" s="592" t="s">
        <v>177</v>
      </c>
      <c r="H36" s="593"/>
      <c r="I36" s="593"/>
      <c r="J36" s="593"/>
      <c r="K36" s="593"/>
      <c r="L36" s="600"/>
      <c r="M36" s="592" t="s">
        <v>177</v>
      </c>
      <c r="N36" s="593"/>
      <c r="O36" s="593"/>
      <c r="P36" s="593"/>
      <c r="Q36" s="593"/>
      <c r="R36" s="600"/>
      <c r="S36" s="592" t="s">
        <v>177</v>
      </c>
      <c r="T36" s="593"/>
      <c r="U36" s="593"/>
      <c r="V36" s="593"/>
      <c r="W36" s="593"/>
      <c r="X36" s="600"/>
      <c r="Y36" s="592" t="s">
        <v>177</v>
      </c>
      <c r="Z36" s="593"/>
      <c r="AA36" s="593"/>
      <c r="AB36" s="593"/>
      <c r="AC36" s="593"/>
      <c r="AD36" s="600"/>
      <c r="AE36" s="592" t="s">
        <v>177</v>
      </c>
      <c r="AF36" s="593"/>
      <c r="AG36" s="593"/>
      <c r="AH36" s="593"/>
      <c r="AI36" s="593"/>
      <c r="AJ36" s="594"/>
    </row>
    <row r="37" spans="1:36" ht="12.75" customHeight="1">
      <c r="A37" s="601" t="s">
        <v>177</v>
      </c>
      <c r="B37" s="593"/>
      <c r="C37" s="593"/>
      <c r="D37" s="593"/>
      <c r="E37" s="593"/>
      <c r="F37" s="600"/>
      <c r="G37" s="592" t="s">
        <v>177</v>
      </c>
      <c r="H37" s="593"/>
      <c r="I37" s="593"/>
      <c r="J37" s="593"/>
      <c r="K37" s="593"/>
      <c r="L37" s="600"/>
      <c r="M37" s="592" t="s">
        <v>177</v>
      </c>
      <c r="N37" s="593"/>
      <c r="O37" s="593"/>
      <c r="P37" s="593"/>
      <c r="Q37" s="593"/>
      <c r="R37" s="600"/>
      <c r="S37" s="592" t="s">
        <v>177</v>
      </c>
      <c r="T37" s="593"/>
      <c r="U37" s="593"/>
      <c r="V37" s="593"/>
      <c r="W37" s="593"/>
      <c r="X37" s="600"/>
      <c r="Y37" s="592" t="s">
        <v>177</v>
      </c>
      <c r="Z37" s="593"/>
      <c r="AA37" s="593"/>
      <c r="AB37" s="593"/>
      <c r="AC37" s="593"/>
      <c r="AD37" s="600"/>
      <c r="AE37" s="592" t="s">
        <v>177</v>
      </c>
      <c r="AF37" s="593"/>
      <c r="AG37" s="593"/>
      <c r="AH37" s="593"/>
      <c r="AI37" s="593"/>
      <c r="AJ37" s="594"/>
    </row>
    <row r="38" spans="1:36" ht="12.75" customHeight="1">
      <c r="A38" s="601" t="s">
        <v>178</v>
      </c>
      <c r="B38" s="593"/>
      <c r="C38" s="593"/>
      <c r="D38" s="593"/>
      <c r="E38" s="593"/>
      <c r="F38" s="600"/>
      <c r="G38" s="592" t="s">
        <v>178</v>
      </c>
      <c r="H38" s="593"/>
      <c r="I38" s="593"/>
      <c r="J38" s="593"/>
      <c r="K38" s="593"/>
      <c r="L38" s="600"/>
      <c r="M38" s="592" t="s">
        <v>178</v>
      </c>
      <c r="N38" s="593"/>
      <c r="O38" s="593"/>
      <c r="P38" s="593"/>
      <c r="Q38" s="593"/>
      <c r="R38" s="600"/>
      <c r="S38" s="592" t="s">
        <v>178</v>
      </c>
      <c r="T38" s="593"/>
      <c r="U38" s="593"/>
      <c r="V38" s="593"/>
      <c r="W38" s="593"/>
      <c r="X38" s="600"/>
      <c r="Y38" s="592" t="s">
        <v>178</v>
      </c>
      <c r="Z38" s="593"/>
      <c r="AA38" s="593"/>
      <c r="AB38" s="593"/>
      <c r="AC38" s="593"/>
      <c r="AD38" s="600"/>
      <c r="AE38" s="592" t="s">
        <v>178</v>
      </c>
      <c r="AF38" s="593"/>
      <c r="AG38" s="593"/>
      <c r="AH38" s="593"/>
      <c r="AI38" s="593"/>
      <c r="AJ38" s="594"/>
    </row>
    <row r="39" spans="1:36" ht="12.75" customHeight="1">
      <c r="A39" s="601" t="s">
        <v>177</v>
      </c>
      <c r="B39" s="593"/>
      <c r="C39" s="593"/>
      <c r="D39" s="593"/>
      <c r="E39" s="593"/>
      <c r="F39" s="600"/>
      <c r="G39" s="592" t="s">
        <v>177</v>
      </c>
      <c r="H39" s="593"/>
      <c r="I39" s="593"/>
      <c r="J39" s="593"/>
      <c r="K39" s="593"/>
      <c r="L39" s="600"/>
      <c r="M39" s="592" t="s">
        <v>177</v>
      </c>
      <c r="N39" s="593"/>
      <c r="O39" s="593"/>
      <c r="P39" s="593"/>
      <c r="Q39" s="593"/>
      <c r="R39" s="600"/>
      <c r="S39" s="592" t="s">
        <v>177</v>
      </c>
      <c r="T39" s="593"/>
      <c r="U39" s="593"/>
      <c r="V39" s="593"/>
      <c r="W39" s="593"/>
      <c r="X39" s="600"/>
      <c r="Y39" s="592" t="s">
        <v>177</v>
      </c>
      <c r="Z39" s="593"/>
      <c r="AA39" s="593"/>
      <c r="AB39" s="593"/>
      <c r="AC39" s="593"/>
      <c r="AD39" s="600"/>
      <c r="AE39" s="592" t="s">
        <v>177</v>
      </c>
      <c r="AF39" s="593"/>
      <c r="AG39" s="593"/>
      <c r="AH39" s="593"/>
      <c r="AI39" s="593"/>
      <c r="AJ39" s="594"/>
    </row>
    <row r="40" spans="1:36" ht="12.75" customHeight="1">
      <c r="A40" s="601" t="s">
        <v>179</v>
      </c>
      <c r="B40" s="593"/>
      <c r="C40" s="593"/>
      <c r="D40" s="593"/>
      <c r="E40" s="593"/>
      <c r="F40" s="600"/>
      <c r="G40" s="592" t="s">
        <v>179</v>
      </c>
      <c r="H40" s="593"/>
      <c r="I40" s="593"/>
      <c r="J40" s="593"/>
      <c r="K40" s="593"/>
      <c r="L40" s="600"/>
      <c r="M40" s="592" t="s">
        <v>179</v>
      </c>
      <c r="N40" s="593"/>
      <c r="O40" s="593"/>
      <c r="P40" s="593"/>
      <c r="Q40" s="593"/>
      <c r="R40" s="600"/>
      <c r="S40" s="592" t="s">
        <v>179</v>
      </c>
      <c r="T40" s="593"/>
      <c r="U40" s="593"/>
      <c r="V40" s="593"/>
      <c r="W40" s="593"/>
      <c r="X40" s="600"/>
      <c r="Y40" s="592" t="s">
        <v>179</v>
      </c>
      <c r="Z40" s="593"/>
      <c r="AA40" s="593"/>
      <c r="AB40" s="593"/>
      <c r="AC40" s="593"/>
      <c r="AD40" s="600"/>
      <c r="AE40" s="592" t="s">
        <v>179</v>
      </c>
      <c r="AF40" s="593"/>
      <c r="AG40" s="593"/>
      <c r="AH40" s="593"/>
      <c r="AI40" s="593"/>
      <c r="AJ40" s="594"/>
    </row>
    <row r="41" spans="1:36" ht="12.75" customHeight="1">
      <c r="A41" s="601" t="s">
        <v>180</v>
      </c>
      <c r="B41" s="593"/>
      <c r="C41" s="593"/>
      <c r="D41" s="593"/>
      <c r="E41" s="593"/>
      <c r="F41" s="600"/>
      <c r="G41" s="592" t="s">
        <v>180</v>
      </c>
      <c r="H41" s="593"/>
      <c r="I41" s="593"/>
      <c r="J41" s="593"/>
      <c r="K41" s="593"/>
      <c r="L41" s="600"/>
      <c r="M41" s="592" t="s">
        <v>180</v>
      </c>
      <c r="N41" s="593"/>
      <c r="O41" s="593"/>
      <c r="P41" s="593"/>
      <c r="Q41" s="593"/>
      <c r="R41" s="600"/>
      <c r="S41" s="592" t="s">
        <v>180</v>
      </c>
      <c r="T41" s="593"/>
      <c r="U41" s="593"/>
      <c r="V41" s="593"/>
      <c r="W41" s="593"/>
      <c r="X41" s="600"/>
      <c r="Y41" s="592" t="s">
        <v>180</v>
      </c>
      <c r="Z41" s="593"/>
      <c r="AA41" s="593"/>
      <c r="AB41" s="593"/>
      <c r="AC41" s="593"/>
      <c r="AD41" s="600"/>
      <c r="AE41" s="592" t="s">
        <v>180</v>
      </c>
      <c r="AF41" s="593"/>
      <c r="AG41" s="593"/>
      <c r="AH41" s="593"/>
      <c r="AI41" s="593"/>
      <c r="AJ41" s="594"/>
    </row>
    <row r="42" spans="1:36" ht="12.75" customHeight="1">
      <c r="A42" s="602" t="s">
        <v>181</v>
      </c>
      <c r="B42" s="596"/>
      <c r="C42" s="596"/>
      <c r="D42" s="596"/>
      <c r="E42" s="596"/>
      <c r="F42" s="599"/>
      <c r="G42" s="595" t="s">
        <v>181</v>
      </c>
      <c r="H42" s="596"/>
      <c r="I42" s="596"/>
      <c r="J42" s="596"/>
      <c r="K42" s="596"/>
      <c r="L42" s="599"/>
      <c r="M42" s="595" t="s">
        <v>181</v>
      </c>
      <c r="N42" s="596"/>
      <c r="O42" s="596"/>
      <c r="P42" s="596"/>
      <c r="Q42" s="596"/>
      <c r="R42" s="599"/>
      <c r="S42" s="595" t="s">
        <v>181</v>
      </c>
      <c r="T42" s="596"/>
      <c r="U42" s="596"/>
      <c r="V42" s="596"/>
      <c r="W42" s="596"/>
      <c r="X42" s="599"/>
      <c r="Y42" s="595" t="s">
        <v>181</v>
      </c>
      <c r="Z42" s="596"/>
      <c r="AA42" s="596"/>
      <c r="AB42" s="596"/>
      <c r="AC42" s="596"/>
      <c r="AD42" s="599"/>
      <c r="AE42" s="595" t="s">
        <v>181</v>
      </c>
      <c r="AF42" s="596"/>
      <c r="AG42" s="596"/>
      <c r="AH42" s="596"/>
      <c r="AI42" s="596"/>
      <c r="AJ42" s="597"/>
    </row>
    <row r="43" spans="1:36" ht="12" customHeight="1" thickBot="1">
      <c r="A43" s="588" t="s">
        <v>185</v>
      </c>
      <c r="B43" s="589"/>
      <c r="C43" s="589"/>
      <c r="D43" s="589"/>
      <c r="E43" s="589"/>
      <c r="F43" s="590"/>
      <c r="G43" s="591" t="s">
        <v>185</v>
      </c>
      <c r="H43" s="589"/>
      <c r="I43" s="589"/>
      <c r="J43" s="589"/>
      <c r="K43" s="589"/>
      <c r="L43" s="590"/>
      <c r="M43" s="591" t="s">
        <v>185</v>
      </c>
      <c r="N43" s="589"/>
      <c r="O43" s="589"/>
      <c r="P43" s="589"/>
      <c r="Q43" s="589"/>
      <c r="R43" s="590"/>
      <c r="S43" s="591" t="s">
        <v>185</v>
      </c>
      <c r="T43" s="589"/>
      <c r="U43" s="589"/>
      <c r="V43" s="589"/>
      <c r="W43" s="589"/>
      <c r="X43" s="590"/>
      <c r="Y43" s="591" t="s">
        <v>185</v>
      </c>
      <c r="Z43" s="589"/>
      <c r="AA43" s="589"/>
      <c r="AB43" s="589"/>
      <c r="AC43" s="589"/>
      <c r="AD43" s="590"/>
      <c r="AE43" s="591" t="s">
        <v>185</v>
      </c>
      <c r="AF43" s="589"/>
      <c r="AG43" s="589"/>
      <c r="AH43" s="589"/>
      <c r="AI43" s="589"/>
      <c r="AJ43" s="598"/>
    </row>
    <row r="44" spans="1:36" ht="12" customHeight="1" thickTop="1"/>
    <row r="45" spans="1:36" ht="12" customHeight="1"/>
    <row r="46" spans="1:36" ht="12" customHeight="1"/>
    <row r="47" spans="1:36" ht="12" customHeight="1"/>
  </sheetData>
  <mergeCells count="253">
    <mergeCell ref="Y2:AD2"/>
    <mergeCell ref="A1:AJ1"/>
    <mergeCell ref="AE2:AJ2"/>
    <mergeCell ref="A2:F2"/>
    <mergeCell ref="G2:L2"/>
    <mergeCell ref="M2:R2"/>
    <mergeCell ref="S2:X2"/>
    <mergeCell ref="A12:F12"/>
    <mergeCell ref="A13:F13"/>
    <mergeCell ref="M3:R3"/>
    <mergeCell ref="M4:R4"/>
    <mergeCell ref="M5:R5"/>
    <mergeCell ref="M6:R6"/>
    <mergeCell ref="M7:R7"/>
    <mergeCell ref="M8:R8"/>
    <mergeCell ref="M9:R9"/>
    <mergeCell ref="M10:R10"/>
    <mergeCell ref="M11:R11"/>
    <mergeCell ref="M12:R12"/>
    <mergeCell ref="M13:R13"/>
    <mergeCell ref="G9:L9"/>
    <mergeCell ref="G10:L10"/>
    <mergeCell ref="G11:L11"/>
    <mergeCell ref="G12:L12"/>
    <mergeCell ref="A14:F14"/>
    <mergeCell ref="A3:F3"/>
    <mergeCell ref="A4:F4"/>
    <mergeCell ref="A5:F5"/>
    <mergeCell ref="A6:F6"/>
    <mergeCell ref="A7:F7"/>
    <mergeCell ref="A8:F8"/>
    <mergeCell ref="A36:F36"/>
    <mergeCell ref="A37:F37"/>
    <mergeCell ref="A17:F17"/>
    <mergeCell ref="A18:F18"/>
    <mergeCell ref="A19:F19"/>
    <mergeCell ref="A20:F20"/>
    <mergeCell ref="A9:F9"/>
    <mergeCell ref="A10:F10"/>
    <mergeCell ref="A11:F11"/>
    <mergeCell ref="A38:F38"/>
    <mergeCell ref="A27:F27"/>
    <mergeCell ref="A28:F28"/>
    <mergeCell ref="A29:F29"/>
    <mergeCell ref="A30:F30"/>
    <mergeCell ref="A31:F31"/>
    <mergeCell ref="A32:F32"/>
    <mergeCell ref="G3:L3"/>
    <mergeCell ref="G4:L4"/>
    <mergeCell ref="G5:L5"/>
    <mergeCell ref="G6:L6"/>
    <mergeCell ref="G7:L7"/>
    <mergeCell ref="G8:L8"/>
    <mergeCell ref="A33:F33"/>
    <mergeCell ref="A34:F34"/>
    <mergeCell ref="A35:F35"/>
    <mergeCell ref="A21:F21"/>
    <mergeCell ref="A22:F22"/>
    <mergeCell ref="A23:F23"/>
    <mergeCell ref="A24:F24"/>
    <mergeCell ref="A25:F25"/>
    <mergeCell ref="A26:F26"/>
    <mergeCell ref="A15:F15"/>
    <mergeCell ref="A16:F16"/>
    <mergeCell ref="G36:L36"/>
    <mergeCell ref="G37:L37"/>
    <mergeCell ref="G38:L38"/>
    <mergeCell ref="G18:L18"/>
    <mergeCell ref="G19:L19"/>
    <mergeCell ref="G20:L20"/>
    <mergeCell ref="G21:L21"/>
    <mergeCell ref="G22:L22"/>
    <mergeCell ref="G23:L23"/>
    <mergeCell ref="G24:L24"/>
    <mergeCell ref="G25:L25"/>
    <mergeCell ref="G26:L26"/>
    <mergeCell ref="G33:L33"/>
    <mergeCell ref="G34:L34"/>
    <mergeCell ref="G35:L35"/>
    <mergeCell ref="G27:L27"/>
    <mergeCell ref="G28:L28"/>
    <mergeCell ref="G29:L29"/>
    <mergeCell ref="G30:L30"/>
    <mergeCell ref="G31:L31"/>
    <mergeCell ref="G32:L32"/>
    <mergeCell ref="G13:L13"/>
    <mergeCell ref="G14:L14"/>
    <mergeCell ref="M32:R32"/>
    <mergeCell ref="M21:R21"/>
    <mergeCell ref="M22:R22"/>
    <mergeCell ref="M23:R23"/>
    <mergeCell ref="M24:R24"/>
    <mergeCell ref="M25:R25"/>
    <mergeCell ref="M26:R26"/>
    <mergeCell ref="M15:R15"/>
    <mergeCell ref="M16:R16"/>
    <mergeCell ref="M17:R17"/>
    <mergeCell ref="M18:R18"/>
    <mergeCell ref="M19:R19"/>
    <mergeCell ref="M20:R20"/>
    <mergeCell ref="M14:R14"/>
    <mergeCell ref="G15:L15"/>
    <mergeCell ref="G16:L16"/>
    <mergeCell ref="G17:L17"/>
    <mergeCell ref="S12:X12"/>
    <mergeCell ref="S13:X13"/>
    <mergeCell ref="S14:X14"/>
    <mergeCell ref="M39:R39"/>
    <mergeCell ref="M40:R40"/>
    <mergeCell ref="M41:R41"/>
    <mergeCell ref="M42:R42"/>
    <mergeCell ref="S3:X3"/>
    <mergeCell ref="S4:X4"/>
    <mergeCell ref="S5:X5"/>
    <mergeCell ref="S6:X6"/>
    <mergeCell ref="S7:X7"/>
    <mergeCell ref="S8:X8"/>
    <mergeCell ref="M33:R33"/>
    <mergeCell ref="M34:R34"/>
    <mergeCell ref="M35:R35"/>
    <mergeCell ref="M36:R36"/>
    <mergeCell ref="M37:R37"/>
    <mergeCell ref="M38:R38"/>
    <mergeCell ref="M27:R27"/>
    <mergeCell ref="M28:R28"/>
    <mergeCell ref="M29:R29"/>
    <mergeCell ref="M30:R30"/>
    <mergeCell ref="M31:R31"/>
    <mergeCell ref="S36:X36"/>
    <mergeCell ref="S37:X37"/>
    <mergeCell ref="S38:X38"/>
    <mergeCell ref="S27:X27"/>
    <mergeCell ref="S28:X28"/>
    <mergeCell ref="S29:X29"/>
    <mergeCell ref="S30:X30"/>
    <mergeCell ref="S31:X31"/>
    <mergeCell ref="S32:X32"/>
    <mergeCell ref="Y3:AD3"/>
    <mergeCell ref="Y4:AD4"/>
    <mergeCell ref="Y5:AD5"/>
    <mergeCell ref="Y6:AD6"/>
    <mergeCell ref="Y7:AD7"/>
    <mergeCell ref="Y8:AD8"/>
    <mergeCell ref="S33:X33"/>
    <mergeCell ref="S34:X34"/>
    <mergeCell ref="S35:X35"/>
    <mergeCell ref="S21:X21"/>
    <mergeCell ref="S22:X22"/>
    <mergeCell ref="S23:X23"/>
    <mergeCell ref="S24:X24"/>
    <mergeCell ref="S25:X25"/>
    <mergeCell ref="S26:X26"/>
    <mergeCell ref="S15:X15"/>
    <mergeCell ref="S16:X16"/>
    <mergeCell ref="S17:X17"/>
    <mergeCell ref="S18:X18"/>
    <mergeCell ref="S19:X19"/>
    <mergeCell ref="S20:X20"/>
    <mergeCell ref="S9:X9"/>
    <mergeCell ref="S10:X10"/>
    <mergeCell ref="S11:X11"/>
    <mergeCell ref="AE3:AJ3"/>
    <mergeCell ref="AE4:AJ4"/>
    <mergeCell ref="AE5:AJ5"/>
    <mergeCell ref="AE6:AJ6"/>
    <mergeCell ref="AE7:AJ7"/>
    <mergeCell ref="AE8:AJ8"/>
    <mergeCell ref="Y33:AD33"/>
    <mergeCell ref="Y34:AD34"/>
    <mergeCell ref="Y35:AD35"/>
    <mergeCell ref="Y27:AD27"/>
    <mergeCell ref="Y28:AD28"/>
    <mergeCell ref="Y29:AD29"/>
    <mergeCell ref="Y30:AD30"/>
    <mergeCell ref="Y31:AD31"/>
    <mergeCell ref="Y32:AD32"/>
    <mergeCell ref="Y21:AD21"/>
    <mergeCell ref="Y22:AD22"/>
    <mergeCell ref="Y23:AD23"/>
    <mergeCell ref="Y24:AD24"/>
    <mergeCell ref="Y25:AD25"/>
    <mergeCell ref="Y26:AD26"/>
    <mergeCell ref="Y15:AD15"/>
    <mergeCell ref="Y16:AD16"/>
    <mergeCell ref="Y17:AD17"/>
    <mergeCell ref="AE9:AJ9"/>
    <mergeCell ref="AE10:AJ10"/>
    <mergeCell ref="AE11:AJ11"/>
    <mergeCell ref="AE12:AJ12"/>
    <mergeCell ref="AE13:AJ13"/>
    <mergeCell ref="AE14:AJ14"/>
    <mergeCell ref="Y39:AD39"/>
    <mergeCell ref="Y40:AD40"/>
    <mergeCell ref="Y41:AD41"/>
    <mergeCell ref="Y36:AD36"/>
    <mergeCell ref="Y37:AD37"/>
    <mergeCell ref="Y38:AD38"/>
    <mergeCell ref="Y18:AD18"/>
    <mergeCell ref="Y19:AD19"/>
    <mergeCell ref="Y20:AD20"/>
    <mergeCell ref="Y9:AD9"/>
    <mergeCell ref="Y10:AD10"/>
    <mergeCell ref="Y11:AD11"/>
    <mergeCell ref="Y12:AD12"/>
    <mergeCell ref="Y13:AD13"/>
    <mergeCell ref="Y14:AD14"/>
    <mergeCell ref="AE21:AJ21"/>
    <mergeCell ref="AE22:AJ22"/>
    <mergeCell ref="AE23:AJ23"/>
    <mergeCell ref="AE24:AJ24"/>
    <mergeCell ref="AE25:AJ25"/>
    <mergeCell ref="AE26:AJ26"/>
    <mergeCell ref="AE15:AJ15"/>
    <mergeCell ref="AE16:AJ16"/>
    <mergeCell ref="AE17:AJ17"/>
    <mergeCell ref="AE18:AJ18"/>
    <mergeCell ref="AE19:AJ19"/>
    <mergeCell ref="AE20:AJ20"/>
    <mergeCell ref="AE33:AJ33"/>
    <mergeCell ref="AE34:AJ34"/>
    <mergeCell ref="AE35:AJ35"/>
    <mergeCell ref="AE36:AJ36"/>
    <mergeCell ref="AE37:AJ37"/>
    <mergeCell ref="AE38:AJ38"/>
    <mergeCell ref="AE27:AJ27"/>
    <mergeCell ref="AE28:AJ28"/>
    <mergeCell ref="AE29:AJ29"/>
    <mergeCell ref="AE30:AJ30"/>
    <mergeCell ref="AE31:AJ31"/>
    <mergeCell ref="AE32:AJ32"/>
    <mergeCell ref="A43:F43"/>
    <mergeCell ref="G43:L43"/>
    <mergeCell ref="M43:R43"/>
    <mergeCell ref="S43:X43"/>
    <mergeCell ref="AE39:AJ39"/>
    <mergeCell ref="AE40:AJ40"/>
    <mergeCell ref="AE41:AJ41"/>
    <mergeCell ref="AE42:AJ42"/>
    <mergeCell ref="Y43:AD43"/>
    <mergeCell ref="AE43:AJ43"/>
    <mergeCell ref="Y42:AD42"/>
    <mergeCell ref="S39:X39"/>
    <mergeCell ref="S40:X40"/>
    <mergeCell ref="S41:X41"/>
    <mergeCell ref="S42:X42"/>
    <mergeCell ref="G42:L42"/>
    <mergeCell ref="A39:F39"/>
    <mergeCell ref="A40:F40"/>
    <mergeCell ref="A41:F41"/>
    <mergeCell ref="A42:F42"/>
    <mergeCell ref="G39:L39"/>
    <mergeCell ref="G40:L40"/>
    <mergeCell ref="G41:L41"/>
  </mergeCells>
  <phoneticPr fontId="2" type="noConversion"/>
  <pageMargins left="0.28999999999999998" right="0.16" top="0.23" bottom="0.21" header="0.17" footer="0.14000000000000001"/>
  <pageSetup paperSize="9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42</vt:i4>
      </vt:variant>
    </vt:vector>
  </HeadingPairs>
  <TitlesOfParts>
    <vt:vector size="52" baseType="lpstr">
      <vt:lpstr>GİRİŞ</vt:lpstr>
      <vt:lpstr>Sayfa1</vt:lpstr>
      <vt:lpstr>Sayfa2</vt:lpstr>
      <vt:lpstr>EK LİSTE</vt:lpstr>
      <vt:lpstr>SINIF LİSTELERİ</vt:lpstr>
      <vt:lpstr>Sayfa3</vt:lpstr>
      <vt:lpstr>EK LİSTE 1</vt:lpstr>
      <vt:lpstr>Yoklama</vt:lpstr>
      <vt:lpstr>Ders Def.</vt:lpstr>
      <vt:lpstr>K.Listesi</vt:lpstr>
      <vt:lpstr>SAYFA1</vt:lpstr>
      <vt:lpstr>SAYFA10</vt:lpstr>
      <vt:lpstr>SAYFA11</vt:lpstr>
      <vt:lpstr>SAYFA12</vt:lpstr>
      <vt:lpstr>SAYFA13</vt:lpstr>
      <vt:lpstr>SAYFA14</vt:lpstr>
      <vt:lpstr>SAYFA15</vt:lpstr>
      <vt:lpstr>SAYFA16</vt:lpstr>
      <vt:lpstr>SAYFA17</vt:lpstr>
      <vt:lpstr>SAYFA18</vt:lpstr>
      <vt:lpstr>SAYFA19</vt:lpstr>
      <vt:lpstr>SAYFA2</vt:lpstr>
      <vt:lpstr>SAYFA20</vt:lpstr>
      <vt:lpstr>SAYFA21</vt:lpstr>
      <vt:lpstr>SAYFA22</vt:lpstr>
      <vt:lpstr>SAYFA23</vt:lpstr>
      <vt:lpstr>SAYFA24</vt:lpstr>
      <vt:lpstr>SAYFA25</vt:lpstr>
      <vt:lpstr>SAYFA26</vt:lpstr>
      <vt:lpstr>SAYFA27</vt:lpstr>
      <vt:lpstr>SAYFA28</vt:lpstr>
      <vt:lpstr>SAYFA29</vt:lpstr>
      <vt:lpstr>SAYFA3</vt:lpstr>
      <vt:lpstr>SAYFA30</vt:lpstr>
      <vt:lpstr>SAYFA31</vt:lpstr>
      <vt:lpstr>SAYFA4</vt:lpstr>
      <vt:lpstr>SAYFA5</vt:lpstr>
      <vt:lpstr>SAYFA6</vt:lpstr>
      <vt:lpstr>SAYFA7</vt:lpstr>
      <vt:lpstr>SAYFA8</vt:lpstr>
      <vt:lpstr>SAYFA9</vt:lpstr>
      <vt:lpstr>ÜCRET</vt:lpstr>
      <vt:lpstr>'Ders Def.'!Yazdırma_Alanı</vt:lpstr>
      <vt:lpstr>'EK LİSTE'!Yazdırma_Alanı</vt:lpstr>
      <vt:lpstr>'EK LİSTE 1'!Yazdırma_Alanı</vt:lpstr>
      <vt:lpstr>GİRİŞ!Yazdırma_Alanı</vt:lpstr>
      <vt:lpstr>K.Listesi!Yazdırma_Alanı</vt:lpstr>
      <vt:lpstr>Sayfa1!Yazdırma_Alanı</vt:lpstr>
      <vt:lpstr>Sayfa2!Yazdırma_Alanı</vt:lpstr>
      <vt:lpstr>Sayfa3!Yazdırma_Alanı</vt:lpstr>
      <vt:lpstr>'SINIF LİSTELERİ'!Yazdırma_Alanı</vt:lpstr>
      <vt:lpstr>Yoklama!Yazdırma_Alanı</vt:lpstr>
    </vt:vector>
  </TitlesOfParts>
  <Company>CASPER BILGISAYAR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KURS ÜCRETLERİ</dc:title>
  <dc:subject>YETİŞTİRME KURSU</dc:subject>
  <dc:creator>HÜSNÜ  ÖZTÜRK</dc:creator>
  <cp:lastModifiedBy>salih</cp:lastModifiedBy>
  <cp:lastPrinted>2012-12-30T20:28:06Z</cp:lastPrinted>
  <dcterms:created xsi:type="dcterms:W3CDTF">2007-03-29T18:33:33Z</dcterms:created>
  <dcterms:modified xsi:type="dcterms:W3CDTF">2013-01-15T17:24:21Z</dcterms:modified>
</cp:coreProperties>
</file>